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3"/>
  </bookViews>
  <sheets>
    <sheet name="SS-6" sheetId="1" r:id="rId1"/>
    <sheet name="SS-7" sheetId="2" r:id="rId2"/>
    <sheet name="SS-8" sheetId="3" r:id="rId3"/>
    <sheet name="FINAL_LV" sheetId="4" r:id="rId4"/>
  </sheets>
  <definedNames/>
  <calcPr fullCalcOnLoad="1"/>
</workbook>
</file>

<file path=xl/sharedStrings.xml><?xml version="1.0" encoding="utf-8"?>
<sst xmlns="http://schemas.openxmlformats.org/spreadsheetml/2006/main" count="520" uniqueCount="130">
  <si>
    <t xml:space="preserve">   </t>
  </si>
  <si>
    <t>START</t>
  </si>
  <si>
    <t>FINISH</t>
  </si>
  <si>
    <t>TIME</t>
  </si>
  <si>
    <t>PLACE</t>
  </si>
  <si>
    <t>POINTS</t>
  </si>
  <si>
    <t>I DRIVER</t>
  </si>
  <si>
    <t>FIRST NAME</t>
  </si>
  <si>
    <t>FAMILY NAME</t>
  </si>
  <si>
    <t>II DRIVER</t>
  </si>
  <si>
    <t>No.</t>
  </si>
  <si>
    <t>VYTAUTAS</t>
  </si>
  <si>
    <t>FINAL CLASSIFICATIONS</t>
  </si>
  <si>
    <t>ПРЕЛИМИНАРНЫЕ</t>
  </si>
  <si>
    <t>General judge</t>
  </si>
  <si>
    <t>A. Liekis</t>
  </si>
  <si>
    <t>ERNESTAS</t>
  </si>
  <si>
    <t>GIEDRIUS</t>
  </si>
  <si>
    <t xml:space="preserve"> I stage Tauragė / TOURISM</t>
  </si>
  <si>
    <t>4X4 TAURAGĖ '09</t>
  </si>
  <si>
    <t>T01</t>
  </si>
  <si>
    <t>JASELIŪNAS</t>
  </si>
  <si>
    <t>REDAS</t>
  </si>
  <si>
    <t>T02</t>
  </si>
  <si>
    <t>METRIKIS</t>
  </si>
  <si>
    <t>DOVILĖ</t>
  </si>
  <si>
    <t>METRIKYTĖ</t>
  </si>
  <si>
    <t>T04</t>
  </si>
  <si>
    <t>MINDAUGAS</t>
  </si>
  <si>
    <t>PETKUS</t>
  </si>
  <si>
    <t>ARŪNAS</t>
  </si>
  <si>
    <t>KRIVICKAS</t>
  </si>
  <si>
    <t>10-LV</t>
  </si>
  <si>
    <t>UGIS</t>
  </si>
  <si>
    <t>STRAZDINŠ</t>
  </si>
  <si>
    <t>GUSTAVS</t>
  </si>
  <si>
    <t>POGA</t>
  </si>
  <si>
    <t>11-LV</t>
  </si>
  <si>
    <t>MARIS</t>
  </si>
  <si>
    <t>AUZA</t>
  </si>
  <si>
    <t>MUNTIS</t>
  </si>
  <si>
    <t>VILCINS</t>
  </si>
  <si>
    <t>T07</t>
  </si>
  <si>
    <t>VYGANTAS</t>
  </si>
  <si>
    <t>MARTIŠIŪNAS</t>
  </si>
  <si>
    <t>TOMAS</t>
  </si>
  <si>
    <t>JONYS</t>
  </si>
  <si>
    <t>T05</t>
  </si>
  <si>
    <t>ŽYDRŪNAS</t>
  </si>
  <si>
    <t>KONTAUTAS</t>
  </si>
  <si>
    <t>LINAS</t>
  </si>
  <si>
    <t>KAIRYS</t>
  </si>
  <si>
    <t>T06</t>
  </si>
  <si>
    <t>ALEKSEJUS</t>
  </si>
  <si>
    <t>ISAJEVAS</t>
  </si>
  <si>
    <t>VAIDOTAS</t>
  </si>
  <si>
    <t>VEGELEVIČIUS</t>
  </si>
  <si>
    <t>6-LV</t>
  </si>
  <si>
    <t>ESMERALDA</t>
  </si>
  <si>
    <t>FREIBERGA</t>
  </si>
  <si>
    <t>SINDIJA</t>
  </si>
  <si>
    <t>BEKERE</t>
  </si>
  <si>
    <t>T08</t>
  </si>
  <si>
    <t>ŽILVINAS</t>
  </si>
  <si>
    <t>URBA</t>
  </si>
  <si>
    <t>SIMONAS</t>
  </si>
  <si>
    <t>BAUŽA</t>
  </si>
  <si>
    <t>T09</t>
  </si>
  <si>
    <t>ALBERTAS</t>
  </si>
  <si>
    <t>LEKAVIČIUS</t>
  </si>
  <si>
    <t>RASA</t>
  </si>
  <si>
    <t>GRIGOLIENĖ</t>
  </si>
  <si>
    <t>T98</t>
  </si>
  <si>
    <t>DZINTARS</t>
  </si>
  <si>
    <t>URNIEŽUS</t>
  </si>
  <si>
    <t>INDULIS</t>
  </si>
  <si>
    <t>PAKALNITIS</t>
  </si>
  <si>
    <t>T11</t>
  </si>
  <si>
    <t>DOBILAS</t>
  </si>
  <si>
    <t>ALEKSANDRAS</t>
  </si>
  <si>
    <t>NIKONOVAS</t>
  </si>
  <si>
    <t>T12</t>
  </si>
  <si>
    <t>ROBERT</t>
  </si>
  <si>
    <t>JURALEVIC</t>
  </si>
  <si>
    <t>ERNEST</t>
  </si>
  <si>
    <t>MATAREVIC</t>
  </si>
  <si>
    <t>T13</t>
  </si>
  <si>
    <t>VALERIJUS</t>
  </si>
  <si>
    <t>POLIŠČIUKAS</t>
  </si>
  <si>
    <t>OLEGAS</t>
  </si>
  <si>
    <t>LEBEDEVAS</t>
  </si>
  <si>
    <t>T14</t>
  </si>
  <si>
    <t>EDGARAS</t>
  </si>
  <si>
    <t>GEČAS</t>
  </si>
  <si>
    <t>LIATUKAS</t>
  </si>
  <si>
    <t>T15</t>
  </si>
  <si>
    <t>RIMAS</t>
  </si>
  <si>
    <t>MARČIULAITIS</t>
  </si>
  <si>
    <t>ROMUALDAS</t>
  </si>
  <si>
    <t>LUBYS</t>
  </si>
  <si>
    <t>T99</t>
  </si>
  <si>
    <t>KASPARS</t>
  </si>
  <si>
    <t>KAZAREVSKIS</t>
  </si>
  <si>
    <t>OSKARS</t>
  </si>
  <si>
    <t>KRASTINŠ</t>
  </si>
  <si>
    <t>T16</t>
  </si>
  <si>
    <t>BARTULIS</t>
  </si>
  <si>
    <t>NERIJUS</t>
  </si>
  <si>
    <t>RAIŽYS</t>
  </si>
  <si>
    <t>T17</t>
  </si>
  <si>
    <t>GIŽAS</t>
  </si>
  <si>
    <t>KADIŠA</t>
  </si>
  <si>
    <t>T33</t>
  </si>
  <si>
    <t>ANTANAS</t>
  </si>
  <si>
    <t>JUKNEVIČIUS</t>
  </si>
  <si>
    <t>JONAS</t>
  </si>
  <si>
    <t>PAULAUSKAS</t>
  </si>
  <si>
    <t>SP-10</t>
  </si>
  <si>
    <t>SS-6</t>
  </si>
  <si>
    <t>SS-7</t>
  </si>
  <si>
    <t>SS-8</t>
  </si>
  <si>
    <t>SS-6 / SMALININKAI /</t>
  </si>
  <si>
    <t>SS-7 / ŽIGULIAI /</t>
  </si>
  <si>
    <t>SS-8 / TAURAGĖS GROŽ. /</t>
  </si>
  <si>
    <t>ODOM. KM</t>
  </si>
  <si>
    <t>NF</t>
  </si>
  <si>
    <t>N.S.</t>
  </si>
  <si>
    <t>N.F.</t>
  </si>
  <si>
    <t>V.L.N.</t>
  </si>
  <si>
    <t>SP-20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</si>
</sst>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"/>
  </numFmts>
  <fonts count="38">
    <font>
      <sz val="10"/>
      <name val="Arial"/>
      <family val="0"/>
    </font>
    <font>
      <sz val="10"/>
      <name val="Arial Baltic"/>
      <family val="2"/>
    </font>
    <font>
      <b/>
      <sz val="10"/>
      <name val="Arial Balt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Baltic"/>
      <family val="2"/>
    </font>
    <font>
      <b/>
      <sz val="12"/>
      <name val="Arial Baltic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9"/>
      <name val="Arial Baltic"/>
      <family val="2"/>
    </font>
    <font>
      <sz val="14"/>
      <name val="Arial"/>
      <family val="2"/>
    </font>
    <font>
      <sz val="14"/>
      <name val="Arial Baltic"/>
      <family val="2"/>
    </font>
    <font>
      <sz val="14"/>
      <name val="Arial Cyr"/>
      <family val="2"/>
    </font>
    <font>
      <b/>
      <sz val="14"/>
      <name val="Arial Baltic"/>
      <family val="2"/>
    </font>
    <font>
      <b/>
      <sz val="11"/>
      <name val="Arial Baltic"/>
      <family val="2"/>
    </font>
    <font>
      <b/>
      <sz val="12"/>
      <color indexed="9"/>
      <name val="Arial Baltic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5" borderId="0" applyNumberFormat="0" applyBorder="0" applyAlignment="0" applyProtection="0"/>
    <xf numFmtId="0" fontId="36" fillId="2" borderId="0" applyNumberFormat="0" applyBorder="0" applyAlignment="0" applyProtection="0"/>
    <xf numFmtId="0" fontId="36" fillId="14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0" fillId="4" borderId="1" applyNumberFormat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5" borderId="1" applyNumberFormat="0" applyAlignment="0" applyProtection="0"/>
    <xf numFmtId="0" fontId="29" fillId="4" borderId="2" applyNumberFormat="0" applyAlignment="0" applyProtection="0"/>
    <xf numFmtId="0" fontId="35" fillId="0" borderId="3" applyNumberFormat="0" applyFill="0" applyAlignment="0" applyProtection="0"/>
    <xf numFmtId="0" fontId="25" fillId="15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6" borderId="4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5" applyNumberFormat="0" applyFont="0" applyAlignment="0" applyProtection="0"/>
    <xf numFmtId="0" fontId="31" fillId="0" borderId="6" applyNumberFormat="0" applyFill="0" applyAlignment="0" applyProtection="0"/>
    <xf numFmtId="0" fontId="26" fillId="17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4" fillId="18" borderId="11" xfId="0" applyFont="1" applyFill="1" applyBorder="1" applyAlignment="1">
      <alignment horizontal="center"/>
    </xf>
    <xf numFmtId="0" fontId="14" fillId="18" borderId="12" xfId="0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21" fontId="11" fillId="0" borderId="13" xfId="0" applyNumberFormat="1" applyFont="1" applyBorder="1" applyAlignment="1">
      <alignment horizontal="center"/>
    </xf>
    <xf numFmtId="21" fontId="12" fillId="0" borderId="13" xfId="0" applyNumberFormat="1" applyFont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21" fontId="11" fillId="0" borderId="12" xfId="0" applyNumberFormat="1" applyFont="1" applyBorder="1" applyAlignment="1">
      <alignment horizontal="center"/>
    </xf>
    <xf numFmtId="21" fontId="11" fillId="0" borderId="16" xfId="0" applyNumberFormat="1" applyFont="1" applyBorder="1" applyAlignment="1">
      <alignment horizontal="center"/>
    </xf>
    <xf numFmtId="21" fontId="11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18" borderId="12" xfId="0" applyFont="1" applyFill="1" applyBorder="1" applyAlignment="1">
      <alignment horizontal="center"/>
    </xf>
    <xf numFmtId="0" fontId="13" fillId="18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13" fillId="18" borderId="13" xfId="0" applyFont="1" applyFill="1" applyBorder="1" applyAlignment="1">
      <alignment horizontal="center"/>
    </xf>
    <xf numFmtId="21" fontId="7" fillId="0" borderId="11" xfId="0" applyNumberFormat="1" applyFont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21" fontId="7" fillId="0" borderId="13" xfId="0" applyNumberFormat="1" applyFont="1" applyBorder="1" applyAlignment="1">
      <alignment horizontal="center"/>
    </xf>
    <xf numFmtId="0" fontId="19" fillId="18" borderId="12" xfId="0" applyFont="1" applyFill="1" applyBorder="1" applyAlignment="1">
      <alignment horizontal="center"/>
    </xf>
    <xf numFmtId="21" fontId="14" fillId="0" borderId="11" xfId="0" applyNumberFormat="1" applyFont="1" applyBorder="1" applyAlignment="1">
      <alignment horizontal="center"/>
    </xf>
    <xf numFmtId="21" fontId="14" fillId="0" borderId="1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84" fontId="19" fillId="0" borderId="22" xfId="0" applyNumberFormat="1" applyFont="1" applyBorder="1" applyAlignment="1">
      <alignment horizontal="center" vertical="top"/>
    </xf>
    <xf numFmtId="184" fontId="19" fillId="0" borderId="17" xfId="0" applyNumberFormat="1" applyFont="1" applyBorder="1" applyAlignment="1">
      <alignment horizontal="center" vertical="top"/>
    </xf>
    <xf numFmtId="184" fontId="13" fillId="0" borderId="17" xfId="0" applyNumberFormat="1" applyFont="1" applyBorder="1" applyAlignment="1">
      <alignment horizontal="center" vertical="top"/>
    </xf>
    <xf numFmtId="184" fontId="14" fillId="0" borderId="22" xfId="0" applyNumberFormat="1" applyFont="1" applyBorder="1" applyAlignment="1">
      <alignment horizontal="center"/>
    </xf>
    <xf numFmtId="184" fontId="14" fillId="0" borderId="17" xfId="0" applyNumberFormat="1" applyFont="1" applyBorder="1" applyAlignment="1">
      <alignment horizontal="center"/>
    </xf>
    <xf numFmtId="184" fontId="12" fillId="0" borderId="17" xfId="0" applyNumberFormat="1" applyFont="1" applyBorder="1" applyAlignment="1">
      <alignment horizontal="center"/>
    </xf>
    <xf numFmtId="184" fontId="13" fillId="0" borderId="23" xfId="0" applyNumberFormat="1" applyFont="1" applyBorder="1" applyAlignment="1">
      <alignment horizontal="center" vertical="top"/>
    </xf>
    <xf numFmtId="21" fontId="11" fillId="0" borderId="14" xfId="0" applyNumberFormat="1" applyFont="1" applyBorder="1" applyAlignment="1">
      <alignment horizontal="center"/>
    </xf>
    <xf numFmtId="21" fontId="12" fillId="0" borderId="14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1" fontId="11" fillId="0" borderId="36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21" fontId="2" fillId="0" borderId="0" xfId="0" applyNumberFormat="1" applyFont="1" applyAlignment="1">
      <alignment/>
    </xf>
    <xf numFmtId="21" fontId="20" fillId="0" borderId="12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3" xfId="0" applyNumberFormat="1" applyFont="1" applyBorder="1" applyAlignment="1">
      <alignment horizontal="center"/>
    </xf>
    <xf numFmtId="21" fontId="20" fillId="0" borderId="40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21" fontId="20" fillId="0" borderId="29" xfId="0" applyNumberFormat="1" applyFont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1" fillId="4" borderId="25" xfId="0" applyNumberFormat="1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1" fillId="4" borderId="23" xfId="0" applyNumberFormat="1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21" fontId="5" fillId="0" borderId="40" xfId="0" applyNumberFormat="1" applyFont="1" applyBorder="1" applyAlignment="1">
      <alignment horizontal="center"/>
    </xf>
    <xf numFmtId="21" fontId="20" fillId="4" borderId="12" xfId="0" applyNumberFormat="1" applyFont="1" applyFill="1" applyBorder="1" applyAlignment="1">
      <alignment horizontal="center"/>
    </xf>
    <xf numFmtId="21" fontId="20" fillId="4" borderId="40" xfId="0" applyNumberFormat="1" applyFont="1" applyFill="1" applyBorder="1" applyAlignment="1">
      <alignment horizontal="center"/>
    </xf>
    <xf numFmtId="21" fontId="20" fillId="4" borderId="42" xfId="0" applyNumberFormat="1" applyFont="1" applyFill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18" borderId="44" xfId="0" applyFont="1" applyFill="1" applyBorder="1" applyAlignment="1">
      <alignment horizontal="center"/>
    </xf>
    <xf numFmtId="0" fontId="14" fillId="18" borderId="45" xfId="0" applyFont="1" applyFill="1" applyBorder="1" applyAlignment="1">
      <alignment horizontal="center"/>
    </xf>
    <xf numFmtId="0" fontId="12" fillId="18" borderId="45" xfId="0" applyFont="1" applyFill="1" applyBorder="1" applyAlignment="1">
      <alignment horizontal="center"/>
    </xf>
    <xf numFmtId="0" fontId="12" fillId="18" borderId="42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21" fontId="20" fillId="0" borderId="23" xfId="0" applyNumberFormat="1" applyFont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21" fontId="5" fillId="0" borderId="14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21" fontId="9" fillId="0" borderId="38" xfId="0" applyNumberFormat="1" applyFont="1" applyBorder="1" applyAlignment="1">
      <alignment horizontal="center"/>
    </xf>
    <xf numFmtId="21" fontId="9" fillId="0" borderId="11" xfId="0" applyNumberFormat="1" applyFont="1" applyBorder="1" applyAlignment="1">
      <alignment horizontal="center"/>
    </xf>
    <xf numFmtId="21" fontId="9" fillId="0" borderId="40" xfId="0" applyNumberFormat="1" applyFont="1" applyBorder="1" applyAlignment="1">
      <alignment horizontal="center"/>
    </xf>
    <xf numFmtId="21" fontId="9" fillId="0" borderId="29" xfId="0" applyNumberFormat="1" applyFont="1" applyBorder="1" applyAlignment="1">
      <alignment horizontal="center"/>
    </xf>
    <xf numFmtId="21" fontId="9" fillId="0" borderId="12" xfId="0" applyNumberFormat="1" applyFont="1" applyBorder="1" applyAlignment="1">
      <alignment horizontal="center"/>
    </xf>
    <xf numFmtId="21" fontId="7" fillId="0" borderId="22" xfId="0" applyNumberFormat="1" applyFont="1" applyBorder="1" applyAlignment="1">
      <alignment horizontal="center"/>
    </xf>
    <xf numFmtId="21" fontId="7" fillId="0" borderId="16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/>
    </xf>
    <xf numFmtId="21" fontId="5" fillId="0" borderId="11" xfId="0" applyNumberFormat="1" applyFont="1" applyBorder="1" applyAlignment="1">
      <alignment horizontal="center"/>
    </xf>
    <xf numFmtId="184" fontId="7" fillId="0" borderId="38" xfId="0" applyNumberFormat="1" applyFont="1" applyBorder="1" applyAlignment="1">
      <alignment horizontal="center" vertical="top"/>
    </xf>
    <xf numFmtId="184" fontId="7" fillId="0" borderId="29" xfId="0" applyNumberFormat="1" applyFont="1" applyBorder="1" applyAlignment="1">
      <alignment horizontal="center" vertical="top"/>
    </xf>
    <xf numFmtId="184" fontId="11" fillId="0" borderId="29" xfId="0" applyNumberFormat="1" applyFont="1" applyBorder="1" applyAlignment="1">
      <alignment horizontal="center" vertical="top"/>
    </xf>
    <xf numFmtId="184" fontId="11" fillId="0" borderId="23" xfId="0" applyNumberFormat="1" applyFont="1" applyBorder="1" applyAlignment="1">
      <alignment horizontal="center" vertical="top"/>
    </xf>
    <xf numFmtId="184" fontId="11" fillId="0" borderId="12" xfId="0" applyNumberFormat="1" applyFont="1" applyBorder="1" applyAlignment="1">
      <alignment horizontal="center" vertical="top"/>
    </xf>
    <xf numFmtId="184" fontId="11" fillId="0" borderId="14" xfId="0" applyNumberFormat="1" applyFont="1" applyBorder="1" applyAlignment="1">
      <alignment horizontal="center" vertical="top"/>
    </xf>
    <xf numFmtId="184" fontId="7" fillId="0" borderId="11" xfId="0" applyNumberFormat="1" applyFont="1" applyBorder="1" applyAlignment="1">
      <alignment horizontal="center" vertical="top"/>
    </xf>
    <xf numFmtId="184" fontId="7" fillId="0" borderId="12" xfId="0" applyNumberFormat="1" applyFont="1" applyBorder="1" applyAlignment="1">
      <alignment horizontal="center" vertical="top"/>
    </xf>
    <xf numFmtId="184" fontId="12" fillId="0" borderId="14" xfId="0" applyNumberFormat="1" applyFont="1" applyBorder="1" applyAlignment="1">
      <alignment horizontal="center"/>
    </xf>
    <xf numFmtId="21" fontId="20" fillId="0" borderId="38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7" fillId="19" borderId="0" xfId="0" applyFont="1" applyFill="1" applyAlignment="1">
      <alignment horizontal="center" vertical="center"/>
    </xf>
    <xf numFmtId="0" fontId="10" fillId="19" borderId="0" xfId="0" applyFont="1" applyFill="1" applyAlignment="1">
      <alignment horizontal="center"/>
    </xf>
    <xf numFmtId="0" fontId="10" fillId="20" borderId="0" xfId="0" applyFont="1" applyFill="1" applyAlignment="1">
      <alignment horizontal="center"/>
    </xf>
    <xf numFmtId="0" fontId="6" fillId="18" borderId="37" xfId="0" applyFont="1" applyFill="1" applyBorder="1" applyAlignment="1">
      <alignment horizontal="center" vertical="center" wrapText="1"/>
    </xf>
    <xf numFmtId="0" fontId="6" fillId="18" borderId="34" xfId="0" applyFont="1" applyFill="1" applyBorder="1" applyAlignment="1">
      <alignment horizontal="center" vertical="center" wrapText="1"/>
    </xf>
    <xf numFmtId="0" fontId="6" fillId="18" borderId="49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18" borderId="37" xfId="0" applyFont="1" applyFill="1" applyBorder="1" applyAlignment="1">
      <alignment horizontal="center" vertical="center" wrapText="1"/>
    </xf>
    <xf numFmtId="0" fontId="15" fillId="18" borderId="49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0" fillId="19" borderId="0" xfId="0" applyFont="1" applyFill="1" applyAlignment="1">
      <alignment horizontal="center" vertical="center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Followed Hyperlink" xfId="45"/>
    <cellStyle name="Hyperlink" xfId="46"/>
    <cellStyle name="Ievade" xfId="47"/>
    <cellStyle name="Izvade" xfId="48"/>
    <cellStyle name="Kopsumma" xfId="49"/>
    <cellStyle name="Labs" xfId="50"/>
    <cellStyle name="Neitrāls" xfId="51"/>
    <cellStyle name="Nosaukums" xfId="52"/>
    <cellStyle name="Pārbaudes šūna" xfId="53"/>
    <cellStyle name="Paskaidrojošs teksts" xfId="54"/>
    <cellStyle name="Percent" xfId="55"/>
    <cellStyle name="Piezīme" xfId="56"/>
    <cellStyle name="Saistītā šūna" xfId="57"/>
    <cellStyle name="Slikts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</xdr:col>
      <xdr:colOff>1390650</xdr:colOff>
      <xdr:row>8</xdr:row>
      <xdr:rowOff>28575</xdr:rowOff>
    </xdr:to>
    <xdr:pic>
      <xdr:nvPicPr>
        <xdr:cNvPr id="1" name="Picture 3" descr="4X4-TAU-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57175"/>
          <a:ext cx="1962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180975</xdr:rowOff>
    </xdr:from>
    <xdr:to>
      <xdr:col>1</xdr:col>
      <xdr:colOff>1371600</xdr:colOff>
      <xdr:row>7</xdr:row>
      <xdr:rowOff>142875</xdr:rowOff>
    </xdr:to>
    <xdr:pic>
      <xdr:nvPicPr>
        <xdr:cNvPr id="1" name="Picture 10" descr="4X4-TAU-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1962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219075</xdr:rowOff>
    </xdr:from>
    <xdr:to>
      <xdr:col>1</xdr:col>
      <xdr:colOff>1371600</xdr:colOff>
      <xdr:row>7</xdr:row>
      <xdr:rowOff>180975</xdr:rowOff>
    </xdr:to>
    <xdr:pic>
      <xdr:nvPicPr>
        <xdr:cNvPr id="1" name="Picture 3" descr="4X4-TAU-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"/>
          <a:ext cx="1962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</xdr:col>
      <xdr:colOff>1371600</xdr:colOff>
      <xdr:row>7</xdr:row>
      <xdr:rowOff>200025</xdr:rowOff>
    </xdr:to>
    <xdr:pic>
      <xdr:nvPicPr>
        <xdr:cNvPr id="1" name="Picture 9" descr="4X4-TAU-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962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A0A0A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75" zoomScaleNormal="75" zoomScalePageLayoutView="0" workbookViewId="0" topLeftCell="A4">
      <selection activeCell="J23" sqref="J23"/>
    </sheetView>
  </sheetViews>
  <sheetFormatPr defaultColWidth="9.140625" defaultRowHeight="12.75"/>
  <cols>
    <col min="1" max="1" width="11.00390625" style="0" bestFit="1" customWidth="1"/>
    <col min="2" max="2" width="23.140625" style="0" bestFit="1" customWidth="1"/>
    <col min="3" max="4" width="19.8515625" style="0" customWidth="1"/>
    <col min="5" max="5" width="23.140625" style="0" bestFit="1" customWidth="1"/>
    <col min="6" max="6" width="10.57421875" style="0" customWidth="1"/>
    <col min="7" max="9" width="12.8515625" style="0" bestFit="1" customWidth="1"/>
    <col min="13" max="13" width="10.421875" style="0" bestFit="1" customWidth="1"/>
    <col min="15" max="15" width="9.8515625" style="0" bestFit="1" customWidth="1"/>
  </cols>
  <sheetData>
    <row r="1" spans="3:9" ht="18">
      <c r="C1" s="8" t="s">
        <v>0</v>
      </c>
      <c r="G1" s="7"/>
      <c r="H1" s="7"/>
      <c r="I1" s="7"/>
    </row>
    <row r="4" ht="12.75">
      <c r="C4" s="30" t="s">
        <v>13</v>
      </c>
    </row>
    <row r="7" spans="1:11" ht="18">
      <c r="A7" s="23"/>
      <c r="B7" s="23"/>
      <c r="C7" s="148" t="s">
        <v>19</v>
      </c>
      <c r="D7" s="148"/>
      <c r="E7" s="148"/>
      <c r="F7" s="148"/>
      <c r="G7" s="148"/>
      <c r="H7" s="148"/>
      <c r="I7" s="148"/>
      <c r="J7" s="148"/>
      <c r="K7" s="148"/>
    </row>
    <row r="8" spans="1:11" ht="15">
      <c r="A8" s="24"/>
      <c r="B8" s="24"/>
      <c r="C8" s="149" t="s">
        <v>18</v>
      </c>
      <c r="D8" s="149"/>
      <c r="E8" s="149"/>
      <c r="F8" s="149"/>
      <c r="G8" s="149"/>
      <c r="H8" s="149"/>
      <c r="I8" s="149"/>
      <c r="J8" s="149"/>
      <c r="K8" s="149"/>
    </row>
    <row r="9" spans="1:11" ht="15.75">
      <c r="A9" s="25"/>
      <c r="B9" s="24"/>
      <c r="C9" s="150" t="s">
        <v>121</v>
      </c>
      <c r="D9" s="150"/>
      <c r="E9" s="150"/>
      <c r="F9" s="150"/>
      <c r="G9" s="150"/>
      <c r="H9" s="150"/>
      <c r="I9" s="150"/>
      <c r="J9" s="150"/>
      <c r="K9" s="150"/>
    </row>
    <row r="10" ht="13.5" thickBot="1"/>
    <row r="11" spans="1:11" s="1" customFormat="1" ht="25.5" customHeight="1" thickBot="1">
      <c r="A11" s="146" t="s">
        <v>10</v>
      </c>
      <c r="B11" s="154" t="s">
        <v>6</v>
      </c>
      <c r="C11" s="155"/>
      <c r="D11" s="154" t="s">
        <v>9</v>
      </c>
      <c r="E11" s="155"/>
      <c r="F11" s="143" t="s">
        <v>118</v>
      </c>
      <c r="G11" s="144"/>
      <c r="H11" s="144"/>
      <c r="I11" s="145"/>
      <c r="J11" s="151" t="s">
        <v>4</v>
      </c>
      <c r="K11" s="151" t="s">
        <v>5</v>
      </c>
    </row>
    <row r="12" spans="1:11" s="1" customFormat="1" ht="17.25" customHeight="1" thickBot="1">
      <c r="A12" s="147"/>
      <c r="B12" s="28" t="s">
        <v>7</v>
      </c>
      <c r="C12" s="27" t="s">
        <v>8</v>
      </c>
      <c r="D12" s="28" t="s">
        <v>7</v>
      </c>
      <c r="E12" s="27" t="s">
        <v>8</v>
      </c>
      <c r="F12" s="29" t="s">
        <v>117</v>
      </c>
      <c r="G12" s="84" t="s">
        <v>1</v>
      </c>
      <c r="H12" s="84" t="s">
        <v>2</v>
      </c>
      <c r="I12" s="49" t="s">
        <v>3</v>
      </c>
      <c r="J12" s="153"/>
      <c r="K12" s="152"/>
    </row>
    <row r="13" spans="1:13" s="6" customFormat="1" ht="18">
      <c r="A13" s="72" t="s">
        <v>32</v>
      </c>
      <c r="B13" s="73" t="s">
        <v>33</v>
      </c>
      <c r="C13" s="74" t="s">
        <v>34</v>
      </c>
      <c r="D13" s="73" t="s">
        <v>35</v>
      </c>
      <c r="E13" s="74" t="s">
        <v>36</v>
      </c>
      <c r="F13" s="112">
        <v>10</v>
      </c>
      <c r="G13" s="113">
        <v>0.5509375</v>
      </c>
      <c r="H13" s="114">
        <v>0.6257523148148149</v>
      </c>
      <c r="I13" s="115">
        <f aca="true" t="shared" si="0" ref="I13:I30">+H13-G13</f>
        <v>0.07481481481481489</v>
      </c>
      <c r="J13" s="10">
        <v>1</v>
      </c>
      <c r="K13" s="34">
        <v>100</v>
      </c>
      <c r="M13" s="69"/>
    </row>
    <row r="14" spans="1:11" s="6" customFormat="1" ht="18">
      <c r="A14" s="75" t="s">
        <v>57</v>
      </c>
      <c r="B14" s="76" t="s">
        <v>58</v>
      </c>
      <c r="C14" s="77" t="s">
        <v>59</v>
      </c>
      <c r="D14" s="76" t="s">
        <v>60</v>
      </c>
      <c r="E14" s="77" t="s">
        <v>61</v>
      </c>
      <c r="F14" s="102">
        <v>10</v>
      </c>
      <c r="G14" s="116">
        <v>0.49120370370370375</v>
      </c>
      <c r="H14" s="117">
        <v>0.5984837962962963</v>
      </c>
      <c r="I14" s="115">
        <f t="shared" si="0"/>
        <v>0.10728009259259258</v>
      </c>
      <c r="J14" s="11">
        <v>2</v>
      </c>
      <c r="K14" s="36">
        <v>89</v>
      </c>
    </row>
    <row r="15" spans="1:11" s="6" customFormat="1" ht="18">
      <c r="A15" s="75" t="s">
        <v>72</v>
      </c>
      <c r="B15" s="78" t="s">
        <v>73</v>
      </c>
      <c r="C15" s="79" t="s">
        <v>74</v>
      </c>
      <c r="D15" s="78" t="s">
        <v>75</v>
      </c>
      <c r="E15" s="79" t="s">
        <v>76</v>
      </c>
      <c r="F15" s="102">
        <v>9</v>
      </c>
      <c r="G15" s="116">
        <v>0.5286342592592593</v>
      </c>
      <c r="H15" s="117">
        <v>0.6066319444444445</v>
      </c>
      <c r="I15" s="115">
        <f t="shared" si="0"/>
        <v>0.07799768518518513</v>
      </c>
      <c r="J15" s="11">
        <v>3</v>
      </c>
      <c r="K15" s="36">
        <v>80</v>
      </c>
    </row>
    <row r="16" spans="1:11" s="6" customFormat="1" ht="18">
      <c r="A16" s="50" t="s">
        <v>27</v>
      </c>
      <c r="B16" s="55" t="s">
        <v>28</v>
      </c>
      <c r="C16" s="56" t="s">
        <v>29</v>
      </c>
      <c r="D16" s="55" t="s">
        <v>30</v>
      </c>
      <c r="E16" s="56" t="s">
        <v>31</v>
      </c>
      <c r="F16" s="80">
        <v>9</v>
      </c>
      <c r="G16" s="85">
        <v>0.7092592592592593</v>
      </c>
      <c r="H16" s="70">
        <v>0.8222106481481481</v>
      </c>
      <c r="I16" s="98">
        <f t="shared" si="0"/>
        <v>0.11295138888888889</v>
      </c>
      <c r="J16" s="12">
        <v>4</v>
      </c>
      <c r="K16" s="21">
        <v>72</v>
      </c>
    </row>
    <row r="17" spans="1:11" s="6" customFormat="1" ht="18">
      <c r="A17" s="50" t="s">
        <v>100</v>
      </c>
      <c r="B17" s="55" t="s">
        <v>101</v>
      </c>
      <c r="C17" s="56" t="s">
        <v>102</v>
      </c>
      <c r="D17" s="55" t="s">
        <v>103</v>
      </c>
      <c r="E17" s="56" t="s">
        <v>104</v>
      </c>
      <c r="F17" s="80">
        <v>8</v>
      </c>
      <c r="G17" s="85">
        <v>0.5291666666666667</v>
      </c>
      <c r="H17" s="70">
        <v>0.6069444444444444</v>
      </c>
      <c r="I17" s="83">
        <f t="shared" si="0"/>
        <v>0.07777777777777772</v>
      </c>
      <c r="J17" s="12">
        <v>5</v>
      </c>
      <c r="K17" s="21">
        <v>66</v>
      </c>
    </row>
    <row r="18" spans="1:11" s="6" customFormat="1" ht="18">
      <c r="A18" s="57" t="s">
        <v>20</v>
      </c>
      <c r="B18" s="51" t="s">
        <v>17</v>
      </c>
      <c r="C18" s="52" t="s">
        <v>21</v>
      </c>
      <c r="D18" s="51" t="s">
        <v>22</v>
      </c>
      <c r="E18" s="52" t="s">
        <v>21</v>
      </c>
      <c r="F18" s="80">
        <v>8</v>
      </c>
      <c r="G18" s="85">
        <v>0.7106481481481483</v>
      </c>
      <c r="H18" s="70">
        <v>0.8066435185185186</v>
      </c>
      <c r="I18" s="98">
        <f>+H18-G18</f>
        <v>0.09599537037037031</v>
      </c>
      <c r="J18" s="12">
        <v>6</v>
      </c>
      <c r="K18" s="21">
        <v>60</v>
      </c>
    </row>
    <row r="19" spans="1:11" s="6" customFormat="1" ht="18">
      <c r="A19" s="58" t="s">
        <v>91</v>
      </c>
      <c r="B19" s="53" t="s">
        <v>92</v>
      </c>
      <c r="C19" s="54" t="s">
        <v>93</v>
      </c>
      <c r="D19" s="53" t="s">
        <v>28</v>
      </c>
      <c r="E19" s="54" t="s">
        <v>94</v>
      </c>
      <c r="F19" s="80">
        <v>7</v>
      </c>
      <c r="G19" s="85">
        <v>0.4794097222222222</v>
      </c>
      <c r="H19" s="70">
        <v>0.6013310185185184</v>
      </c>
      <c r="I19" s="83">
        <f t="shared" si="0"/>
        <v>0.12192129629629622</v>
      </c>
      <c r="J19" s="12">
        <v>7</v>
      </c>
      <c r="K19" s="21">
        <v>54</v>
      </c>
    </row>
    <row r="20" spans="1:11" s="6" customFormat="1" ht="18">
      <c r="A20" s="58" t="s">
        <v>86</v>
      </c>
      <c r="B20" s="53" t="s">
        <v>87</v>
      </c>
      <c r="C20" s="54" t="s">
        <v>88</v>
      </c>
      <c r="D20" s="53" t="s">
        <v>89</v>
      </c>
      <c r="E20" s="54" t="s">
        <v>90</v>
      </c>
      <c r="F20" s="80">
        <v>6</v>
      </c>
      <c r="G20" s="85">
        <v>0.5391319444444445</v>
      </c>
      <c r="H20" s="70">
        <v>0.609988425925926</v>
      </c>
      <c r="I20" s="83">
        <f t="shared" si="0"/>
        <v>0.07085648148148149</v>
      </c>
      <c r="J20" s="12">
        <v>8</v>
      </c>
      <c r="K20" s="21">
        <v>49</v>
      </c>
    </row>
    <row r="21" spans="1:11" s="6" customFormat="1" ht="18">
      <c r="A21" s="50" t="s">
        <v>95</v>
      </c>
      <c r="B21" s="55" t="s">
        <v>96</v>
      </c>
      <c r="C21" s="56" t="s">
        <v>97</v>
      </c>
      <c r="D21" s="55" t="s">
        <v>98</v>
      </c>
      <c r="E21" s="56" t="s">
        <v>99</v>
      </c>
      <c r="F21" s="80">
        <v>6</v>
      </c>
      <c r="G21" s="85">
        <v>0.5176041666666666</v>
      </c>
      <c r="H21" s="70">
        <v>0.6438425925925926</v>
      </c>
      <c r="I21" s="83">
        <f t="shared" si="0"/>
        <v>0.12623842592592593</v>
      </c>
      <c r="J21" s="12">
        <v>9</v>
      </c>
      <c r="K21" s="21">
        <v>45</v>
      </c>
    </row>
    <row r="22" spans="1:11" s="6" customFormat="1" ht="18">
      <c r="A22" s="50" t="s">
        <v>42</v>
      </c>
      <c r="B22" s="55" t="s">
        <v>43</v>
      </c>
      <c r="C22" s="56" t="s">
        <v>44</v>
      </c>
      <c r="D22" s="55" t="s">
        <v>45</v>
      </c>
      <c r="E22" s="56" t="s">
        <v>46</v>
      </c>
      <c r="F22" s="80">
        <v>5</v>
      </c>
      <c r="G22" s="85">
        <v>0.7434027777777777</v>
      </c>
      <c r="H22" s="70">
        <v>0.8021759259259259</v>
      </c>
      <c r="I22" s="83">
        <f t="shared" si="0"/>
        <v>0.05877314814814816</v>
      </c>
      <c r="J22" s="12">
        <v>10</v>
      </c>
      <c r="K22" s="21">
        <v>41</v>
      </c>
    </row>
    <row r="23" spans="1:11" s="6" customFormat="1" ht="18">
      <c r="A23" s="50" t="s">
        <v>37</v>
      </c>
      <c r="B23" s="59" t="s">
        <v>38</v>
      </c>
      <c r="C23" s="60" t="s">
        <v>39</v>
      </c>
      <c r="D23" s="59" t="s">
        <v>40</v>
      </c>
      <c r="E23" s="60" t="s">
        <v>41</v>
      </c>
      <c r="F23" s="80">
        <v>5</v>
      </c>
      <c r="G23" s="85">
        <v>0.5515509259259259</v>
      </c>
      <c r="H23" s="70">
        <v>0.6170717592592593</v>
      </c>
      <c r="I23" s="83">
        <f t="shared" si="0"/>
        <v>0.06552083333333336</v>
      </c>
      <c r="J23" s="12">
        <v>11</v>
      </c>
      <c r="K23" s="21">
        <v>37</v>
      </c>
    </row>
    <row r="24" spans="1:11" s="6" customFormat="1" ht="18">
      <c r="A24" s="50" t="s">
        <v>105</v>
      </c>
      <c r="B24" s="55" t="s">
        <v>50</v>
      </c>
      <c r="C24" s="56" t="s">
        <v>106</v>
      </c>
      <c r="D24" s="55" t="s">
        <v>107</v>
      </c>
      <c r="E24" s="56" t="s">
        <v>108</v>
      </c>
      <c r="F24" s="80">
        <v>3</v>
      </c>
      <c r="G24" s="85">
        <v>0.7760763888888889</v>
      </c>
      <c r="H24" s="70">
        <v>0.800787037037037</v>
      </c>
      <c r="I24" s="83">
        <f t="shared" si="0"/>
        <v>0.024710648148148162</v>
      </c>
      <c r="J24" s="12">
        <v>12</v>
      </c>
      <c r="K24" s="21">
        <v>33</v>
      </c>
    </row>
    <row r="25" spans="1:11" s="6" customFormat="1" ht="18">
      <c r="A25" s="58" t="s">
        <v>47</v>
      </c>
      <c r="B25" s="53" t="s">
        <v>48</v>
      </c>
      <c r="C25" s="54" t="s">
        <v>49</v>
      </c>
      <c r="D25" s="53" t="s">
        <v>50</v>
      </c>
      <c r="E25" s="54" t="s">
        <v>51</v>
      </c>
      <c r="F25" s="80">
        <v>3</v>
      </c>
      <c r="G25" s="85">
        <v>0.5314814814814816</v>
      </c>
      <c r="H25" s="70">
        <v>0.5714583333333333</v>
      </c>
      <c r="I25" s="83">
        <f t="shared" si="0"/>
        <v>0.039976851851851736</v>
      </c>
      <c r="J25" s="12">
        <v>13</v>
      </c>
      <c r="K25" s="21">
        <v>30</v>
      </c>
    </row>
    <row r="26" spans="1:11" s="1" customFormat="1" ht="18">
      <c r="A26" s="50" t="s">
        <v>81</v>
      </c>
      <c r="B26" s="55" t="s">
        <v>82</v>
      </c>
      <c r="C26" s="56" t="s">
        <v>83</v>
      </c>
      <c r="D26" s="55" t="s">
        <v>84</v>
      </c>
      <c r="E26" s="56" t="s">
        <v>85</v>
      </c>
      <c r="F26" s="80">
        <v>3</v>
      </c>
      <c r="G26" s="85">
        <v>0.7454282407407408</v>
      </c>
      <c r="H26" s="70">
        <v>0.8013541666666667</v>
      </c>
      <c r="I26" s="83">
        <f t="shared" si="0"/>
        <v>0.055925925925925934</v>
      </c>
      <c r="J26" s="12">
        <v>14</v>
      </c>
      <c r="K26" s="21">
        <v>27</v>
      </c>
    </row>
    <row r="27" spans="1:11" s="1" customFormat="1" ht="18">
      <c r="A27" s="50" t="s">
        <v>23</v>
      </c>
      <c r="B27" s="55" t="s">
        <v>16</v>
      </c>
      <c r="C27" s="56" t="s">
        <v>24</v>
      </c>
      <c r="D27" s="55" t="s">
        <v>25</v>
      </c>
      <c r="E27" s="56" t="s">
        <v>26</v>
      </c>
      <c r="F27" s="80">
        <v>2</v>
      </c>
      <c r="G27" s="85">
        <v>0.530787037037037</v>
      </c>
      <c r="H27" s="70">
        <v>0.5539467592592593</v>
      </c>
      <c r="I27" s="98">
        <f t="shared" si="0"/>
        <v>0.02315972222222229</v>
      </c>
      <c r="J27" s="12">
        <v>15</v>
      </c>
      <c r="K27" s="21">
        <v>24</v>
      </c>
    </row>
    <row r="28" spans="1:11" s="1" customFormat="1" ht="18">
      <c r="A28" s="50" t="s">
        <v>67</v>
      </c>
      <c r="B28" s="59" t="s">
        <v>68</v>
      </c>
      <c r="C28" s="60" t="s">
        <v>69</v>
      </c>
      <c r="D28" s="59" t="s">
        <v>70</v>
      </c>
      <c r="E28" s="60" t="s">
        <v>71</v>
      </c>
      <c r="F28" s="80">
        <v>1</v>
      </c>
      <c r="G28" s="85">
        <v>0.6981597222222223</v>
      </c>
      <c r="H28" s="70">
        <v>0.7142245370370371</v>
      </c>
      <c r="I28" s="83">
        <f t="shared" si="0"/>
        <v>0.01606481481481481</v>
      </c>
      <c r="J28" s="12">
        <v>16</v>
      </c>
      <c r="K28" s="21">
        <v>21</v>
      </c>
    </row>
    <row r="29" spans="1:11" s="1" customFormat="1" ht="18">
      <c r="A29" s="50" t="s">
        <v>62</v>
      </c>
      <c r="B29" s="55" t="s">
        <v>63</v>
      </c>
      <c r="C29" s="56" t="s">
        <v>64</v>
      </c>
      <c r="D29" s="55" t="s">
        <v>65</v>
      </c>
      <c r="E29" s="56" t="s">
        <v>66</v>
      </c>
      <c r="F29" s="80">
        <v>0</v>
      </c>
      <c r="G29" s="85">
        <v>0.5613425925925926</v>
      </c>
      <c r="H29" s="70">
        <v>0.5847337962962963</v>
      </c>
      <c r="I29" s="83">
        <f t="shared" si="0"/>
        <v>0.023391203703703733</v>
      </c>
      <c r="J29" s="12">
        <v>17</v>
      </c>
      <c r="K29" s="21">
        <v>18</v>
      </c>
    </row>
    <row r="30" spans="1:11" s="1" customFormat="1" ht="18">
      <c r="A30" s="71" t="s">
        <v>112</v>
      </c>
      <c r="B30" s="59" t="s">
        <v>113</v>
      </c>
      <c r="C30" s="60" t="s">
        <v>114</v>
      </c>
      <c r="D30" s="59" t="s">
        <v>115</v>
      </c>
      <c r="E30" s="60" t="s">
        <v>116</v>
      </c>
      <c r="F30" s="81">
        <v>0</v>
      </c>
      <c r="G30" s="85">
        <v>0.6743055555555556</v>
      </c>
      <c r="H30" s="70">
        <v>0.697974537037037</v>
      </c>
      <c r="I30" s="83">
        <f t="shared" si="0"/>
        <v>0.023668981481481444</v>
      </c>
      <c r="J30" s="12">
        <v>18</v>
      </c>
      <c r="K30" s="32">
        <v>16</v>
      </c>
    </row>
    <row r="31" spans="1:11" s="1" customFormat="1" ht="18">
      <c r="A31" s="86" t="s">
        <v>52</v>
      </c>
      <c r="B31" s="87" t="s">
        <v>53</v>
      </c>
      <c r="C31" s="88" t="s">
        <v>54</v>
      </c>
      <c r="D31" s="87" t="s">
        <v>55</v>
      </c>
      <c r="E31" s="88" t="s">
        <v>56</v>
      </c>
      <c r="F31" s="89">
        <v>0</v>
      </c>
      <c r="G31" s="90" t="s">
        <v>126</v>
      </c>
      <c r="H31" s="99" t="s">
        <v>126</v>
      </c>
      <c r="I31" s="100" t="s">
        <v>126</v>
      </c>
      <c r="J31" s="12">
        <v>19</v>
      </c>
      <c r="K31" s="32">
        <v>0</v>
      </c>
    </row>
    <row r="32" spans="1:11" s="1" customFormat="1" ht="18">
      <c r="A32" s="86" t="s">
        <v>77</v>
      </c>
      <c r="B32" s="91" t="s">
        <v>28</v>
      </c>
      <c r="C32" s="88" t="s">
        <v>78</v>
      </c>
      <c r="D32" s="91" t="s">
        <v>79</v>
      </c>
      <c r="E32" s="88" t="s">
        <v>80</v>
      </c>
      <c r="F32" s="89">
        <v>0</v>
      </c>
      <c r="G32" s="90" t="s">
        <v>126</v>
      </c>
      <c r="H32" s="99" t="s">
        <v>126</v>
      </c>
      <c r="I32" s="100" t="s">
        <v>126</v>
      </c>
      <c r="J32" s="12">
        <v>20</v>
      </c>
      <c r="K32" s="32">
        <v>0</v>
      </c>
    </row>
    <row r="33" spans="1:11" s="1" customFormat="1" ht="18.75" thickBot="1">
      <c r="A33" s="92" t="s">
        <v>109</v>
      </c>
      <c r="B33" s="93" t="s">
        <v>11</v>
      </c>
      <c r="C33" s="94" t="s">
        <v>110</v>
      </c>
      <c r="D33" s="93" t="s">
        <v>48</v>
      </c>
      <c r="E33" s="94" t="s">
        <v>111</v>
      </c>
      <c r="F33" s="95">
        <v>0</v>
      </c>
      <c r="G33" s="96" t="s">
        <v>126</v>
      </c>
      <c r="H33" s="97" t="s">
        <v>126</v>
      </c>
      <c r="I33" s="101" t="s">
        <v>126</v>
      </c>
      <c r="J33" s="15">
        <v>21</v>
      </c>
      <c r="K33" s="22">
        <v>0</v>
      </c>
    </row>
    <row r="34" ht="15.75">
      <c r="K34" s="9"/>
    </row>
    <row r="35" spans="2:3" ht="15">
      <c r="B35" s="39" t="s">
        <v>14</v>
      </c>
      <c r="C35" s="39" t="s">
        <v>15</v>
      </c>
    </row>
  </sheetData>
  <sheetProtection/>
  <mergeCells count="9">
    <mergeCell ref="F11:I11"/>
    <mergeCell ref="A11:A12"/>
    <mergeCell ref="C7:K7"/>
    <mergeCell ref="C8:K8"/>
    <mergeCell ref="C9:K9"/>
    <mergeCell ref="K11:K12"/>
    <mergeCell ref="J11:J12"/>
    <mergeCell ref="B11:C11"/>
    <mergeCell ref="D11:E11"/>
  </mergeCells>
  <printOptions horizontalCentered="1"/>
  <pageMargins left="0" right="0" top="1" bottom="1" header="0.5" footer="0.5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75" zoomScaleNormal="75" zoomScalePageLayoutView="0" workbookViewId="0" topLeftCell="A4">
      <selection activeCell="I21" sqref="I21"/>
    </sheetView>
  </sheetViews>
  <sheetFormatPr defaultColWidth="9.140625" defaultRowHeight="12.75"/>
  <cols>
    <col min="1" max="1" width="11.00390625" style="0" bestFit="1" customWidth="1"/>
    <col min="2" max="2" width="23.140625" style="0" bestFit="1" customWidth="1"/>
    <col min="3" max="3" width="19.8515625" style="0" customWidth="1"/>
    <col min="4" max="4" width="19.421875" style="0" bestFit="1" customWidth="1"/>
    <col min="5" max="5" width="23.140625" style="0" bestFit="1" customWidth="1"/>
    <col min="6" max="8" width="12.8515625" style="0" bestFit="1" customWidth="1"/>
  </cols>
  <sheetData>
    <row r="1" spans="3:8" ht="18">
      <c r="C1" s="8" t="s">
        <v>0</v>
      </c>
      <c r="F1" s="7"/>
      <c r="G1" s="7"/>
      <c r="H1" s="7"/>
    </row>
    <row r="4" spans="3:4" ht="12.75">
      <c r="C4" s="30" t="s">
        <v>13</v>
      </c>
      <c r="D4" s="31"/>
    </row>
    <row r="7" spans="1:10" ht="18">
      <c r="A7" s="23"/>
      <c r="B7" s="23"/>
      <c r="C7" s="148" t="s">
        <v>19</v>
      </c>
      <c r="D7" s="148"/>
      <c r="E7" s="148"/>
      <c r="F7" s="148"/>
      <c r="G7" s="148"/>
      <c r="H7" s="148"/>
      <c r="I7" s="148"/>
      <c r="J7" s="148"/>
    </row>
    <row r="8" spans="1:10" ht="15">
      <c r="A8" s="24"/>
      <c r="B8" s="24"/>
      <c r="C8" s="149" t="s">
        <v>18</v>
      </c>
      <c r="D8" s="149"/>
      <c r="E8" s="149"/>
      <c r="F8" s="149"/>
      <c r="G8" s="149"/>
      <c r="H8" s="149"/>
      <c r="I8" s="149"/>
      <c r="J8" s="149"/>
    </row>
    <row r="9" spans="1:10" ht="15.75">
      <c r="A9" s="25"/>
      <c r="B9" s="24"/>
      <c r="C9" s="150" t="s">
        <v>122</v>
      </c>
      <c r="D9" s="150"/>
      <c r="E9" s="150"/>
      <c r="F9" s="150"/>
      <c r="G9" s="150"/>
      <c r="H9" s="150"/>
      <c r="I9" s="150"/>
      <c r="J9" s="150"/>
    </row>
    <row r="10" ht="13.5" thickBot="1"/>
    <row r="11" spans="1:10" s="1" customFormat="1" ht="25.5" customHeight="1">
      <c r="A11" s="146" t="s">
        <v>10</v>
      </c>
      <c r="B11" s="154" t="s">
        <v>6</v>
      </c>
      <c r="C11" s="155"/>
      <c r="D11" s="154" t="s">
        <v>9</v>
      </c>
      <c r="E11" s="155"/>
      <c r="F11" s="156" t="s">
        <v>119</v>
      </c>
      <c r="G11" s="156"/>
      <c r="H11" s="157"/>
      <c r="I11" s="151" t="s">
        <v>4</v>
      </c>
      <c r="J11" s="151" t="s">
        <v>5</v>
      </c>
    </row>
    <row r="12" spans="1:10" s="1" customFormat="1" ht="17.25" customHeight="1" thickBot="1">
      <c r="A12" s="147"/>
      <c r="B12" s="28" t="s">
        <v>7</v>
      </c>
      <c r="C12" s="27" t="s">
        <v>8</v>
      </c>
      <c r="D12" s="28" t="s">
        <v>7</v>
      </c>
      <c r="E12" s="27" t="s">
        <v>8</v>
      </c>
      <c r="F12" s="26" t="s">
        <v>1</v>
      </c>
      <c r="G12" s="26" t="s">
        <v>2</v>
      </c>
      <c r="H12" s="27" t="s">
        <v>3</v>
      </c>
      <c r="I12" s="153"/>
      <c r="J12" s="152"/>
    </row>
    <row r="13" spans="1:10" s="6" customFormat="1" ht="18">
      <c r="A13" s="72" t="s">
        <v>23</v>
      </c>
      <c r="B13" s="73" t="s">
        <v>16</v>
      </c>
      <c r="C13" s="74" t="s">
        <v>24</v>
      </c>
      <c r="D13" s="73" t="s">
        <v>25</v>
      </c>
      <c r="E13" s="74" t="s">
        <v>26</v>
      </c>
      <c r="F13" s="118">
        <v>0.7270833333333333</v>
      </c>
      <c r="G13" s="33">
        <v>0.7298611111111111</v>
      </c>
      <c r="H13" s="37">
        <f aca="true" t="shared" si="0" ref="H13:H32">+G13-F13</f>
        <v>0.002777777777777768</v>
      </c>
      <c r="I13" s="10">
        <v>1</v>
      </c>
      <c r="J13" s="34">
        <v>100</v>
      </c>
    </row>
    <row r="14" spans="1:10" s="6" customFormat="1" ht="18">
      <c r="A14" s="75" t="s">
        <v>42</v>
      </c>
      <c r="B14" s="76" t="s">
        <v>43</v>
      </c>
      <c r="C14" s="77" t="s">
        <v>44</v>
      </c>
      <c r="D14" s="76" t="s">
        <v>45</v>
      </c>
      <c r="E14" s="77" t="s">
        <v>46</v>
      </c>
      <c r="F14" s="119">
        <v>0.7055555555555556</v>
      </c>
      <c r="G14" s="35">
        <v>0.7083564814814814</v>
      </c>
      <c r="H14" s="38">
        <f>+G14-F14</f>
        <v>0.0028009259259258457</v>
      </c>
      <c r="I14" s="11">
        <v>2</v>
      </c>
      <c r="J14" s="36">
        <v>89</v>
      </c>
    </row>
    <row r="15" spans="1:10" s="6" customFormat="1" ht="18">
      <c r="A15" s="75" t="s">
        <v>77</v>
      </c>
      <c r="B15" s="78" t="s">
        <v>28</v>
      </c>
      <c r="C15" s="79" t="s">
        <v>78</v>
      </c>
      <c r="D15" s="78" t="s">
        <v>79</v>
      </c>
      <c r="E15" s="79" t="s">
        <v>80</v>
      </c>
      <c r="F15" s="119">
        <v>0.7631944444444444</v>
      </c>
      <c r="G15" s="35">
        <v>0.7660069444444444</v>
      </c>
      <c r="H15" s="38">
        <f t="shared" si="0"/>
        <v>0.0028124999999999956</v>
      </c>
      <c r="I15" s="11">
        <v>3</v>
      </c>
      <c r="J15" s="36">
        <v>80</v>
      </c>
    </row>
    <row r="16" spans="1:10" s="6" customFormat="1" ht="18">
      <c r="A16" s="50" t="s">
        <v>91</v>
      </c>
      <c r="B16" s="55" t="s">
        <v>92</v>
      </c>
      <c r="C16" s="56" t="s">
        <v>93</v>
      </c>
      <c r="D16" s="55" t="s">
        <v>28</v>
      </c>
      <c r="E16" s="56" t="s">
        <v>94</v>
      </c>
      <c r="F16" s="18">
        <v>0.6409722222222222</v>
      </c>
      <c r="G16" s="13">
        <v>0.6437847222222223</v>
      </c>
      <c r="H16" s="14">
        <f t="shared" si="0"/>
        <v>0.0028125000000001066</v>
      </c>
      <c r="I16" s="11">
        <v>3</v>
      </c>
      <c r="J16" s="36">
        <v>80</v>
      </c>
    </row>
    <row r="17" spans="1:10" s="6" customFormat="1" ht="18">
      <c r="A17" s="62" t="s">
        <v>112</v>
      </c>
      <c r="B17" s="55" t="s">
        <v>113</v>
      </c>
      <c r="C17" s="56" t="s">
        <v>114</v>
      </c>
      <c r="D17" s="55" t="s">
        <v>115</v>
      </c>
      <c r="E17" s="56" t="s">
        <v>116</v>
      </c>
      <c r="F17" s="18">
        <v>0.5666666666666667</v>
      </c>
      <c r="G17" s="13">
        <v>0.5695138888888889</v>
      </c>
      <c r="H17" s="14">
        <f t="shared" si="0"/>
        <v>0.002847222222222223</v>
      </c>
      <c r="I17" s="12">
        <v>5</v>
      </c>
      <c r="J17" s="21">
        <v>66</v>
      </c>
    </row>
    <row r="18" spans="1:10" s="6" customFormat="1" ht="18">
      <c r="A18" s="57" t="s">
        <v>62</v>
      </c>
      <c r="B18" s="51" t="s">
        <v>63</v>
      </c>
      <c r="C18" s="52" t="s">
        <v>64</v>
      </c>
      <c r="D18" s="51" t="s">
        <v>65</v>
      </c>
      <c r="E18" s="52" t="s">
        <v>66</v>
      </c>
      <c r="F18" s="18">
        <v>0.6958333333333333</v>
      </c>
      <c r="G18" s="13">
        <v>0.6987384259259258</v>
      </c>
      <c r="H18" s="14">
        <f>+G18-F18</f>
        <v>0.0029050925925925286</v>
      </c>
      <c r="I18" s="12">
        <v>6</v>
      </c>
      <c r="J18" s="21">
        <v>60</v>
      </c>
    </row>
    <row r="19" spans="1:10" s="6" customFormat="1" ht="18">
      <c r="A19" s="58" t="s">
        <v>95</v>
      </c>
      <c r="B19" s="53" t="s">
        <v>96</v>
      </c>
      <c r="C19" s="54" t="s">
        <v>97</v>
      </c>
      <c r="D19" s="53" t="s">
        <v>98</v>
      </c>
      <c r="E19" s="54" t="s">
        <v>99</v>
      </c>
      <c r="F19" s="18">
        <v>0.6805555555555555</v>
      </c>
      <c r="G19" s="13">
        <v>0.6834722222222221</v>
      </c>
      <c r="H19" s="14">
        <f t="shared" si="0"/>
        <v>0.0029166666666666785</v>
      </c>
      <c r="I19" s="12">
        <v>7</v>
      </c>
      <c r="J19" s="21">
        <v>54</v>
      </c>
    </row>
    <row r="20" spans="1:10" s="6" customFormat="1" ht="18">
      <c r="A20" s="58" t="s">
        <v>32</v>
      </c>
      <c r="B20" s="53" t="s">
        <v>33</v>
      </c>
      <c r="C20" s="54" t="s">
        <v>34</v>
      </c>
      <c r="D20" s="53" t="s">
        <v>35</v>
      </c>
      <c r="E20" s="54" t="s">
        <v>36</v>
      </c>
      <c r="F20" s="18">
        <v>0.7875</v>
      </c>
      <c r="G20" s="13">
        <v>0.7904282407407407</v>
      </c>
      <c r="H20" s="14">
        <f t="shared" si="0"/>
        <v>0.0029282407407407174</v>
      </c>
      <c r="I20" s="12">
        <v>8</v>
      </c>
      <c r="J20" s="21">
        <v>49</v>
      </c>
    </row>
    <row r="21" spans="1:10" s="6" customFormat="1" ht="18">
      <c r="A21" s="50" t="s">
        <v>37</v>
      </c>
      <c r="B21" s="55" t="s">
        <v>38</v>
      </c>
      <c r="C21" s="56" t="s">
        <v>39</v>
      </c>
      <c r="D21" s="55" t="s">
        <v>40</v>
      </c>
      <c r="E21" s="56" t="s">
        <v>41</v>
      </c>
      <c r="F21" s="18">
        <v>0.7916666666666666</v>
      </c>
      <c r="G21" s="13">
        <v>0.7946875</v>
      </c>
      <c r="H21" s="14">
        <f t="shared" si="0"/>
        <v>0.0030208333333333615</v>
      </c>
      <c r="I21" s="12">
        <v>9</v>
      </c>
      <c r="J21" s="21">
        <v>45</v>
      </c>
    </row>
    <row r="22" spans="1:10" s="6" customFormat="1" ht="18">
      <c r="A22" s="50" t="s">
        <v>81</v>
      </c>
      <c r="B22" s="55" t="s">
        <v>82</v>
      </c>
      <c r="C22" s="56" t="s">
        <v>83</v>
      </c>
      <c r="D22" s="55" t="s">
        <v>84</v>
      </c>
      <c r="E22" s="56" t="s">
        <v>85</v>
      </c>
      <c r="F22" s="18">
        <v>0.7013888888888888</v>
      </c>
      <c r="G22" s="13">
        <v>0.7044097222222222</v>
      </c>
      <c r="H22" s="14">
        <f t="shared" si="0"/>
        <v>0.0030208333333333615</v>
      </c>
      <c r="I22" s="12">
        <v>9</v>
      </c>
      <c r="J22" s="21">
        <v>45</v>
      </c>
    </row>
    <row r="23" spans="1:10" s="6" customFormat="1" ht="18">
      <c r="A23" s="50" t="s">
        <v>57</v>
      </c>
      <c r="B23" s="59" t="s">
        <v>58</v>
      </c>
      <c r="C23" s="60" t="s">
        <v>59</v>
      </c>
      <c r="D23" s="59" t="s">
        <v>60</v>
      </c>
      <c r="E23" s="60" t="s">
        <v>61</v>
      </c>
      <c r="F23" s="18">
        <v>0.76875</v>
      </c>
      <c r="G23" s="13">
        <v>0.7719212962962962</v>
      </c>
      <c r="H23" s="14">
        <f>+G23-F23</f>
        <v>0.0031712962962962</v>
      </c>
      <c r="I23" s="12">
        <v>11</v>
      </c>
      <c r="J23" s="21">
        <v>37</v>
      </c>
    </row>
    <row r="24" spans="1:10" s="6" customFormat="1" ht="18">
      <c r="A24" s="50" t="s">
        <v>100</v>
      </c>
      <c r="B24" s="55" t="s">
        <v>101</v>
      </c>
      <c r="C24" s="56" t="s">
        <v>102</v>
      </c>
      <c r="D24" s="55" t="s">
        <v>103</v>
      </c>
      <c r="E24" s="56" t="s">
        <v>104</v>
      </c>
      <c r="F24" s="18">
        <v>0.7828125</v>
      </c>
      <c r="G24" s="13">
        <v>0.7859837962962963</v>
      </c>
      <c r="H24" s="14">
        <f t="shared" si="0"/>
        <v>0.003171296296296311</v>
      </c>
      <c r="I24" s="12">
        <v>11</v>
      </c>
      <c r="J24" s="21">
        <v>37</v>
      </c>
    </row>
    <row r="25" spans="1:10" s="6" customFormat="1" ht="18">
      <c r="A25" s="58" t="s">
        <v>20</v>
      </c>
      <c r="B25" s="53" t="s">
        <v>17</v>
      </c>
      <c r="C25" s="54" t="s">
        <v>21</v>
      </c>
      <c r="D25" s="53" t="s">
        <v>22</v>
      </c>
      <c r="E25" s="54" t="s">
        <v>21</v>
      </c>
      <c r="F25" s="18">
        <v>0.51875</v>
      </c>
      <c r="G25" s="13">
        <v>0.5219328703703704</v>
      </c>
      <c r="H25" s="14">
        <f t="shared" si="0"/>
        <v>0.00318287037037035</v>
      </c>
      <c r="I25" s="12">
        <v>13</v>
      </c>
      <c r="J25" s="21">
        <v>30</v>
      </c>
    </row>
    <row r="26" spans="1:10" s="1" customFormat="1" ht="18">
      <c r="A26" s="50" t="s">
        <v>27</v>
      </c>
      <c r="B26" s="55" t="s">
        <v>28</v>
      </c>
      <c r="C26" s="56" t="s">
        <v>29</v>
      </c>
      <c r="D26" s="55" t="s">
        <v>30</v>
      </c>
      <c r="E26" s="56" t="s">
        <v>31</v>
      </c>
      <c r="F26" s="18">
        <v>0.5444444444444444</v>
      </c>
      <c r="G26" s="13">
        <v>0.5476851851851852</v>
      </c>
      <c r="H26" s="14">
        <f t="shared" si="0"/>
        <v>0.0032407407407407662</v>
      </c>
      <c r="I26" s="12">
        <v>14</v>
      </c>
      <c r="J26" s="21">
        <v>27</v>
      </c>
    </row>
    <row r="27" spans="1:10" s="1" customFormat="1" ht="18">
      <c r="A27" s="50" t="s">
        <v>52</v>
      </c>
      <c r="B27" s="55" t="s">
        <v>53</v>
      </c>
      <c r="C27" s="56" t="s">
        <v>54</v>
      </c>
      <c r="D27" s="55" t="s">
        <v>55</v>
      </c>
      <c r="E27" s="56" t="s">
        <v>56</v>
      </c>
      <c r="F27" s="18">
        <v>0.5243055555555556</v>
      </c>
      <c r="G27" s="13">
        <v>0.5275462962962963</v>
      </c>
      <c r="H27" s="14">
        <f t="shared" si="0"/>
        <v>0.0032407407407407662</v>
      </c>
      <c r="I27" s="12">
        <v>14</v>
      </c>
      <c r="J27" s="21">
        <v>27</v>
      </c>
    </row>
    <row r="28" spans="1:10" s="1" customFormat="1" ht="18">
      <c r="A28" s="50" t="s">
        <v>72</v>
      </c>
      <c r="B28" s="59" t="s">
        <v>73</v>
      </c>
      <c r="C28" s="60" t="s">
        <v>74</v>
      </c>
      <c r="D28" s="59" t="s">
        <v>75</v>
      </c>
      <c r="E28" s="60" t="s">
        <v>76</v>
      </c>
      <c r="F28" s="19">
        <v>0.7784722222222222</v>
      </c>
      <c r="G28" s="17">
        <v>0.7817476851851852</v>
      </c>
      <c r="H28" s="14">
        <f t="shared" si="0"/>
        <v>0.003275462962962994</v>
      </c>
      <c r="I28" s="12">
        <v>16</v>
      </c>
      <c r="J28" s="21">
        <v>21</v>
      </c>
    </row>
    <row r="29" spans="1:10" s="1" customFormat="1" ht="18">
      <c r="A29" s="50" t="s">
        <v>67</v>
      </c>
      <c r="B29" s="55" t="s">
        <v>68</v>
      </c>
      <c r="C29" s="56" t="s">
        <v>69</v>
      </c>
      <c r="D29" s="55" t="s">
        <v>70</v>
      </c>
      <c r="E29" s="56" t="s">
        <v>71</v>
      </c>
      <c r="F29" s="19">
        <v>0.5006944444444444</v>
      </c>
      <c r="G29" s="17">
        <v>0.5039930555555555</v>
      </c>
      <c r="H29" s="14">
        <f t="shared" si="0"/>
        <v>0.0032986111111110716</v>
      </c>
      <c r="I29" s="12">
        <v>17</v>
      </c>
      <c r="J29" s="21">
        <v>18</v>
      </c>
    </row>
    <row r="30" spans="1:10" s="1" customFormat="1" ht="18">
      <c r="A30" s="61" t="s">
        <v>86</v>
      </c>
      <c r="B30" s="59" t="s">
        <v>87</v>
      </c>
      <c r="C30" s="60" t="s">
        <v>88</v>
      </c>
      <c r="D30" s="59" t="s">
        <v>89</v>
      </c>
      <c r="E30" s="60" t="s">
        <v>90</v>
      </c>
      <c r="F30" s="19">
        <v>0.7430555555555555</v>
      </c>
      <c r="G30" s="17">
        <v>0.7463541666666668</v>
      </c>
      <c r="H30" s="14">
        <f>+G30-F30</f>
        <v>0.0032986111111112937</v>
      </c>
      <c r="I30" s="12">
        <v>17</v>
      </c>
      <c r="J30" s="21">
        <v>18</v>
      </c>
    </row>
    <row r="31" spans="1:10" s="1" customFormat="1" ht="18">
      <c r="A31" s="62" t="s">
        <v>109</v>
      </c>
      <c r="B31" s="55" t="s">
        <v>11</v>
      </c>
      <c r="C31" s="56" t="s">
        <v>110</v>
      </c>
      <c r="D31" s="55" t="s">
        <v>48</v>
      </c>
      <c r="E31" s="56" t="s">
        <v>111</v>
      </c>
      <c r="F31" s="19">
        <v>0.5888888888888889</v>
      </c>
      <c r="G31" s="17">
        <v>0.592199074074074</v>
      </c>
      <c r="H31" s="14">
        <f t="shared" si="0"/>
        <v>0.0033101851851851105</v>
      </c>
      <c r="I31" s="12">
        <v>19</v>
      </c>
      <c r="J31" s="21">
        <v>14</v>
      </c>
    </row>
    <row r="32" spans="1:10" s="1" customFormat="1" ht="18">
      <c r="A32" s="50" t="s">
        <v>105</v>
      </c>
      <c r="B32" s="63" t="s">
        <v>50</v>
      </c>
      <c r="C32" s="56" t="s">
        <v>106</v>
      </c>
      <c r="D32" s="63" t="s">
        <v>107</v>
      </c>
      <c r="E32" s="56" t="s">
        <v>108</v>
      </c>
      <c r="F32" s="19">
        <v>0.7479166666666667</v>
      </c>
      <c r="G32" s="17">
        <v>0.751261574074074</v>
      </c>
      <c r="H32" s="14">
        <f t="shared" si="0"/>
        <v>0.003344907407407338</v>
      </c>
      <c r="I32" s="12">
        <v>20</v>
      </c>
      <c r="J32" s="21">
        <v>12</v>
      </c>
    </row>
    <row r="33" spans="1:10" s="1" customFormat="1" ht="18.75" thickBot="1">
      <c r="A33" s="68" t="s">
        <v>47</v>
      </c>
      <c r="B33" s="65" t="s">
        <v>48</v>
      </c>
      <c r="C33" s="66" t="s">
        <v>49</v>
      </c>
      <c r="D33" s="65" t="s">
        <v>50</v>
      </c>
      <c r="E33" s="66" t="s">
        <v>51</v>
      </c>
      <c r="F33" s="67">
        <v>0.73125</v>
      </c>
      <c r="G33" s="47" t="s">
        <v>125</v>
      </c>
      <c r="H33" s="48" t="s">
        <v>125</v>
      </c>
      <c r="I33" s="15">
        <v>21</v>
      </c>
      <c r="J33" s="22">
        <v>10</v>
      </c>
    </row>
    <row r="34" ht="15.75">
      <c r="J34" s="9"/>
    </row>
    <row r="35" spans="2:3" ht="15">
      <c r="B35" s="39" t="s">
        <v>14</v>
      </c>
      <c r="C35" s="39" t="s">
        <v>15</v>
      </c>
    </row>
  </sheetData>
  <sheetProtection/>
  <mergeCells count="9">
    <mergeCell ref="A11:A12"/>
    <mergeCell ref="J11:J12"/>
    <mergeCell ref="I11:I12"/>
    <mergeCell ref="B11:C11"/>
    <mergeCell ref="D11:E11"/>
    <mergeCell ref="C7:J7"/>
    <mergeCell ref="C8:J8"/>
    <mergeCell ref="C9:J9"/>
    <mergeCell ref="F11:H11"/>
  </mergeCells>
  <printOptions horizontalCentered="1"/>
  <pageMargins left="0" right="0" top="1" bottom="1" header="0.5" footer="0.5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4">
      <selection activeCell="G22" sqref="G22"/>
    </sheetView>
  </sheetViews>
  <sheetFormatPr defaultColWidth="9.140625" defaultRowHeight="12.75"/>
  <cols>
    <col min="1" max="1" width="11.00390625" style="0" bestFit="1" customWidth="1"/>
    <col min="2" max="2" width="23.140625" style="0" bestFit="1" customWidth="1"/>
    <col min="3" max="4" width="19.8515625" style="0" customWidth="1"/>
    <col min="5" max="5" width="23.140625" style="0" bestFit="1" customWidth="1"/>
    <col min="6" max="6" width="11.140625" style="0" customWidth="1"/>
    <col min="7" max="7" width="10.57421875" style="0" customWidth="1"/>
    <col min="8" max="9" width="12.8515625" style="0" bestFit="1" customWidth="1"/>
    <col min="10" max="10" width="12.28125" style="0" bestFit="1" customWidth="1"/>
    <col min="13" max="13" width="3.00390625" style="0" bestFit="1" customWidth="1"/>
    <col min="14" max="14" width="10.421875" style="0" bestFit="1" customWidth="1"/>
  </cols>
  <sheetData>
    <row r="1" spans="3:10" ht="18">
      <c r="C1" s="8" t="s">
        <v>0</v>
      </c>
      <c r="H1" s="7"/>
      <c r="I1" s="7"/>
      <c r="J1" s="7"/>
    </row>
    <row r="4" spans="3:4" ht="12.75">
      <c r="C4" s="30" t="s">
        <v>13</v>
      </c>
      <c r="D4" s="31"/>
    </row>
    <row r="7" spans="1:12" ht="18">
      <c r="A7" s="23"/>
      <c r="B7" s="23"/>
      <c r="C7" s="148" t="s">
        <v>19</v>
      </c>
      <c r="D7" s="148"/>
      <c r="E7" s="148"/>
      <c r="F7" s="148"/>
      <c r="G7" s="148"/>
      <c r="H7" s="148"/>
      <c r="I7" s="148"/>
      <c r="J7" s="148"/>
      <c r="K7" s="148"/>
      <c r="L7" s="148"/>
    </row>
    <row r="8" spans="1:12" ht="15">
      <c r="A8" s="24"/>
      <c r="B8" s="24"/>
      <c r="C8" s="149" t="s">
        <v>18</v>
      </c>
      <c r="D8" s="149"/>
      <c r="E8" s="149"/>
      <c r="F8" s="149"/>
      <c r="G8" s="149"/>
      <c r="H8" s="149"/>
      <c r="I8" s="149"/>
      <c r="J8" s="149"/>
      <c r="K8" s="149"/>
      <c r="L8" s="149"/>
    </row>
    <row r="9" spans="1:12" ht="15.75">
      <c r="A9" s="25"/>
      <c r="B9" s="24"/>
      <c r="C9" s="150" t="s">
        <v>123</v>
      </c>
      <c r="D9" s="150"/>
      <c r="E9" s="150"/>
      <c r="F9" s="150"/>
      <c r="G9" s="150"/>
      <c r="H9" s="150"/>
      <c r="I9" s="150"/>
      <c r="J9" s="150"/>
      <c r="K9" s="150"/>
      <c r="L9" s="150"/>
    </row>
    <row r="10" ht="13.5" thickBot="1"/>
    <row r="11" spans="1:12" s="1" customFormat="1" ht="25.5" customHeight="1">
      <c r="A11" s="146" t="s">
        <v>10</v>
      </c>
      <c r="B11" s="158" t="s">
        <v>6</v>
      </c>
      <c r="C11" s="159"/>
      <c r="D11" s="158" t="s">
        <v>9</v>
      </c>
      <c r="E11" s="159"/>
      <c r="F11" s="120"/>
      <c r="G11" s="160" t="s">
        <v>120</v>
      </c>
      <c r="H11" s="156"/>
      <c r="I11" s="156"/>
      <c r="J11" s="161"/>
      <c r="K11" s="151" t="s">
        <v>4</v>
      </c>
      <c r="L11" s="151" t="s">
        <v>5</v>
      </c>
    </row>
    <row r="12" spans="1:16" s="1" customFormat="1" ht="31.5" customHeight="1" thickBot="1">
      <c r="A12" s="147"/>
      <c r="B12" s="28" t="s">
        <v>7</v>
      </c>
      <c r="C12" s="27" t="s">
        <v>8</v>
      </c>
      <c r="D12" s="28" t="s">
        <v>7</v>
      </c>
      <c r="E12" s="27" t="s">
        <v>8</v>
      </c>
      <c r="F12" s="121" t="s">
        <v>129</v>
      </c>
      <c r="G12" s="16" t="s">
        <v>124</v>
      </c>
      <c r="H12" s="103" t="s">
        <v>1</v>
      </c>
      <c r="I12" s="103" t="s">
        <v>2</v>
      </c>
      <c r="J12" s="108" t="s">
        <v>3</v>
      </c>
      <c r="K12" s="153"/>
      <c r="L12" s="153"/>
      <c r="N12" s="6"/>
      <c r="O12" s="6"/>
      <c r="P12" s="6"/>
    </row>
    <row r="13" spans="1:12" s="6" customFormat="1" ht="18">
      <c r="A13" s="127" t="s">
        <v>62</v>
      </c>
      <c r="B13" s="128" t="s">
        <v>63</v>
      </c>
      <c r="C13" s="129" t="s">
        <v>64</v>
      </c>
      <c r="D13" s="128" t="s">
        <v>65</v>
      </c>
      <c r="E13" s="129" t="s">
        <v>66</v>
      </c>
      <c r="F13" s="130">
        <v>20</v>
      </c>
      <c r="G13" s="131">
        <v>389</v>
      </c>
      <c r="H13" s="142">
        <v>0.461875</v>
      </c>
      <c r="I13" s="142">
        <v>0.736712962962963</v>
      </c>
      <c r="J13" s="132">
        <f aca="true" t="shared" si="0" ref="J13:J31">I13-H13</f>
        <v>0.274837962962963</v>
      </c>
      <c r="K13" s="104">
        <v>1</v>
      </c>
      <c r="L13" s="34">
        <v>100</v>
      </c>
    </row>
    <row r="14" spans="1:12" s="6" customFormat="1" ht="18">
      <c r="A14" s="50" t="s">
        <v>23</v>
      </c>
      <c r="B14" s="51" t="s">
        <v>16</v>
      </c>
      <c r="C14" s="52" t="s">
        <v>24</v>
      </c>
      <c r="D14" s="51" t="s">
        <v>25</v>
      </c>
      <c r="E14" s="52" t="s">
        <v>26</v>
      </c>
      <c r="F14" s="123">
        <v>20</v>
      </c>
      <c r="G14" s="80">
        <v>366</v>
      </c>
      <c r="H14" s="85">
        <v>0.4590856481481482</v>
      </c>
      <c r="I14" s="85">
        <v>0.8009143518518518</v>
      </c>
      <c r="J14" s="110">
        <f t="shared" si="0"/>
        <v>0.3418287037037036</v>
      </c>
      <c r="K14" s="105">
        <v>2</v>
      </c>
      <c r="L14" s="36">
        <v>89</v>
      </c>
    </row>
    <row r="15" spans="1:12" s="6" customFormat="1" ht="18">
      <c r="A15" s="50" t="s">
        <v>67</v>
      </c>
      <c r="B15" s="53" t="s">
        <v>68</v>
      </c>
      <c r="C15" s="54" t="s">
        <v>69</v>
      </c>
      <c r="D15" s="53" t="s">
        <v>70</v>
      </c>
      <c r="E15" s="54" t="s">
        <v>71</v>
      </c>
      <c r="F15" s="124">
        <v>20</v>
      </c>
      <c r="G15" s="80">
        <v>440</v>
      </c>
      <c r="H15" s="85">
        <v>0.46039351851851856</v>
      </c>
      <c r="I15" s="85">
        <v>0.8058564814814816</v>
      </c>
      <c r="J15" s="110">
        <f t="shared" si="0"/>
        <v>0.345462962962963</v>
      </c>
      <c r="K15" s="105">
        <v>3</v>
      </c>
      <c r="L15" s="36">
        <v>80</v>
      </c>
    </row>
    <row r="16" spans="1:12" s="6" customFormat="1" ht="18">
      <c r="A16" s="50" t="s">
        <v>32</v>
      </c>
      <c r="B16" s="55" t="s">
        <v>33</v>
      </c>
      <c r="C16" s="56" t="s">
        <v>34</v>
      </c>
      <c r="D16" s="55" t="s">
        <v>35</v>
      </c>
      <c r="E16" s="56" t="s">
        <v>36</v>
      </c>
      <c r="F16" s="122">
        <v>19</v>
      </c>
      <c r="G16" s="80">
        <v>311</v>
      </c>
      <c r="H16" s="85">
        <v>0.45899305555555553</v>
      </c>
      <c r="I16" s="85">
        <v>0.8179166666666666</v>
      </c>
      <c r="J16" s="110">
        <f>I16-H16</f>
        <v>0.3589236111111111</v>
      </c>
      <c r="K16" s="106">
        <v>4</v>
      </c>
      <c r="L16" s="21">
        <v>72</v>
      </c>
    </row>
    <row r="17" spans="1:12" s="6" customFormat="1" ht="18">
      <c r="A17" s="50" t="s">
        <v>37</v>
      </c>
      <c r="B17" s="55" t="s">
        <v>38</v>
      </c>
      <c r="C17" s="56" t="s">
        <v>39</v>
      </c>
      <c r="D17" s="55" t="s">
        <v>40</v>
      </c>
      <c r="E17" s="56" t="s">
        <v>41</v>
      </c>
      <c r="F17" s="122">
        <v>19</v>
      </c>
      <c r="G17" s="80">
        <v>358</v>
      </c>
      <c r="H17" s="85">
        <v>0.4589699074074074</v>
      </c>
      <c r="I17" s="85">
        <v>0.8179629629629629</v>
      </c>
      <c r="J17" s="110">
        <f t="shared" si="0"/>
        <v>0.3589930555555555</v>
      </c>
      <c r="K17" s="106">
        <v>5</v>
      </c>
      <c r="L17" s="21">
        <v>66</v>
      </c>
    </row>
    <row r="18" spans="1:12" s="6" customFormat="1" ht="18">
      <c r="A18" s="57" t="s">
        <v>52</v>
      </c>
      <c r="B18" s="51" t="s">
        <v>53</v>
      </c>
      <c r="C18" s="52" t="s">
        <v>54</v>
      </c>
      <c r="D18" s="51" t="s">
        <v>55</v>
      </c>
      <c r="E18" s="52" t="s">
        <v>56</v>
      </c>
      <c r="F18" s="123">
        <v>19</v>
      </c>
      <c r="G18" s="80">
        <v>324</v>
      </c>
      <c r="H18" s="85">
        <v>0.4587962962962963</v>
      </c>
      <c r="I18" s="85">
        <v>0.8182175925925925</v>
      </c>
      <c r="J18" s="110">
        <f t="shared" si="0"/>
        <v>0.3594212962962962</v>
      </c>
      <c r="K18" s="106">
        <v>6</v>
      </c>
      <c r="L18" s="21">
        <v>60</v>
      </c>
    </row>
    <row r="19" spans="1:12" s="6" customFormat="1" ht="18">
      <c r="A19" s="58" t="s">
        <v>47</v>
      </c>
      <c r="B19" s="53" t="s">
        <v>48</v>
      </c>
      <c r="C19" s="54" t="s">
        <v>49</v>
      </c>
      <c r="D19" s="53" t="s">
        <v>50</v>
      </c>
      <c r="E19" s="54" t="s">
        <v>51</v>
      </c>
      <c r="F19" s="124">
        <v>18</v>
      </c>
      <c r="G19" s="80">
        <v>363</v>
      </c>
      <c r="H19" s="85">
        <v>0.4590509259259259</v>
      </c>
      <c r="I19" s="85">
        <v>0.7674305555555555</v>
      </c>
      <c r="J19" s="110">
        <f t="shared" si="0"/>
        <v>0.3083796296296296</v>
      </c>
      <c r="K19" s="106">
        <v>7</v>
      </c>
      <c r="L19" s="21">
        <v>54</v>
      </c>
    </row>
    <row r="20" spans="1:12" s="6" customFormat="1" ht="18">
      <c r="A20" s="58" t="s">
        <v>72</v>
      </c>
      <c r="B20" s="53" t="s">
        <v>73</v>
      </c>
      <c r="C20" s="54" t="s">
        <v>74</v>
      </c>
      <c r="D20" s="53" t="s">
        <v>75</v>
      </c>
      <c r="E20" s="54" t="s">
        <v>76</v>
      </c>
      <c r="F20" s="124">
        <v>17</v>
      </c>
      <c r="G20" s="80">
        <v>330</v>
      </c>
      <c r="H20" s="85">
        <v>0.45916666666666667</v>
      </c>
      <c r="I20" s="85">
        <v>0.8281134259259259</v>
      </c>
      <c r="J20" s="110">
        <f t="shared" si="0"/>
        <v>0.3689467592592592</v>
      </c>
      <c r="K20" s="106">
        <v>8</v>
      </c>
      <c r="L20" s="21">
        <v>49</v>
      </c>
    </row>
    <row r="21" spans="1:12" s="6" customFormat="1" ht="18">
      <c r="A21" s="50" t="s">
        <v>100</v>
      </c>
      <c r="B21" s="55" t="s">
        <v>101</v>
      </c>
      <c r="C21" s="56" t="s">
        <v>102</v>
      </c>
      <c r="D21" s="55" t="s">
        <v>103</v>
      </c>
      <c r="E21" s="56" t="s">
        <v>104</v>
      </c>
      <c r="F21" s="122">
        <v>17</v>
      </c>
      <c r="G21" s="80">
        <v>323</v>
      </c>
      <c r="H21" s="85">
        <v>0.4583333333333333</v>
      </c>
      <c r="I21" s="85">
        <v>0.8291666666666666</v>
      </c>
      <c r="J21" s="110">
        <f t="shared" si="0"/>
        <v>0.3708333333333333</v>
      </c>
      <c r="K21" s="106">
        <v>9</v>
      </c>
      <c r="L21" s="21">
        <v>45</v>
      </c>
    </row>
    <row r="22" spans="1:12" s="6" customFormat="1" ht="18">
      <c r="A22" s="50" t="s">
        <v>77</v>
      </c>
      <c r="B22" s="55" t="s">
        <v>28</v>
      </c>
      <c r="C22" s="56" t="s">
        <v>78</v>
      </c>
      <c r="D22" s="55" t="s">
        <v>79</v>
      </c>
      <c r="E22" s="56" t="s">
        <v>80</v>
      </c>
      <c r="F22" s="122">
        <v>16</v>
      </c>
      <c r="G22" s="80">
        <v>318</v>
      </c>
      <c r="H22" s="85">
        <v>0.46721064814814817</v>
      </c>
      <c r="I22" s="85">
        <v>0.8278935185185184</v>
      </c>
      <c r="J22" s="110">
        <f t="shared" si="0"/>
        <v>0.3606828703703703</v>
      </c>
      <c r="K22" s="106">
        <v>10</v>
      </c>
      <c r="L22" s="21">
        <v>41</v>
      </c>
    </row>
    <row r="23" spans="1:12" s="6" customFormat="1" ht="18">
      <c r="A23" s="50" t="s">
        <v>20</v>
      </c>
      <c r="B23" s="59" t="s">
        <v>17</v>
      </c>
      <c r="C23" s="60" t="s">
        <v>21</v>
      </c>
      <c r="D23" s="59" t="s">
        <v>22</v>
      </c>
      <c r="E23" s="60" t="s">
        <v>21</v>
      </c>
      <c r="F23" s="125">
        <v>15</v>
      </c>
      <c r="G23" s="80">
        <v>224</v>
      </c>
      <c r="H23" s="85">
        <v>0.4680324074074074</v>
      </c>
      <c r="I23" s="85">
        <v>0.8352893518518519</v>
      </c>
      <c r="J23" s="110">
        <f t="shared" si="0"/>
        <v>0.3672569444444445</v>
      </c>
      <c r="K23" s="106">
        <v>11</v>
      </c>
      <c r="L23" s="21">
        <v>37</v>
      </c>
    </row>
    <row r="24" spans="1:12" s="6" customFormat="1" ht="18">
      <c r="A24" s="50" t="s">
        <v>27</v>
      </c>
      <c r="B24" s="55" t="s">
        <v>28</v>
      </c>
      <c r="C24" s="56" t="s">
        <v>29</v>
      </c>
      <c r="D24" s="55" t="s">
        <v>30</v>
      </c>
      <c r="E24" s="56" t="s">
        <v>31</v>
      </c>
      <c r="F24" s="122">
        <v>15</v>
      </c>
      <c r="G24" s="80">
        <v>277</v>
      </c>
      <c r="H24" s="85">
        <v>0.4596643518518519</v>
      </c>
      <c r="I24" s="85">
        <v>0.8527199074074074</v>
      </c>
      <c r="J24" s="110">
        <f t="shared" si="0"/>
        <v>0.39305555555555555</v>
      </c>
      <c r="K24" s="106">
        <v>12</v>
      </c>
      <c r="L24" s="21">
        <v>33</v>
      </c>
    </row>
    <row r="25" spans="1:12" s="6" customFormat="1" ht="18">
      <c r="A25" s="58" t="s">
        <v>57</v>
      </c>
      <c r="B25" s="53" t="s">
        <v>58</v>
      </c>
      <c r="C25" s="54" t="s">
        <v>59</v>
      </c>
      <c r="D25" s="53" t="s">
        <v>60</v>
      </c>
      <c r="E25" s="54" t="s">
        <v>61</v>
      </c>
      <c r="F25" s="124">
        <v>12</v>
      </c>
      <c r="G25" s="80">
        <v>242</v>
      </c>
      <c r="H25" s="85">
        <v>0.46842592592592597</v>
      </c>
      <c r="I25" s="85">
        <v>0.8289467592592592</v>
      </c>
      <c r="J25" s="110">
        <f t="shared" si="0"/>
        <v>0.36052083333333323</v>
      </c>
      <c r="K25" s="106">
        <v>13</v>
      </c>
      <c r="L25" s="21">
        <v>30</v>
      </c>
    </row>
    <row r="26" spans="1:16" s="1" customFormat="1" ht="18">
      <c r="A26" s="50" t="s">
        <v>86</v>
      </c>
      <c r="B26" s="55" t="s">
        <v>87</v>
      </c>
      <c r="C26" s="56" t="s">
        <v>88</v>
      </c>
      <c r="D26" s="55" t="s">
        <v>89</v>
      </c>
      <c r="E26" s="56" t="s">
        <v>90</v>
      </c>
      <c r="F26" s="122">
        <v>11</v>
      </c>
      <c r="G26" s="80">
        <v>280</v>
      </c>
      <c r="H26" s="85">
        <v>0.4595833333333333</v>
      </c>
      <c r="I26" s="85">
        <v>0.8240046296296296</v>
      </c>
      <c r="J26" s="110">
        <f t="shared" si="0"/>
        <v>0.3644212962962963</v>
      </c>
      <c r="K26" s="106">
        <v>14</v>
      </c>
      <c r="L26" s="21">
        <v>27</v>
      </c>
      <c r="P26" s="6"/>
    </row>
    <row r="27" spans="1:16" s="1" customFormat="1" ht="18">
      <c r="A27" s="50" t="s">
        <v>105</v>
      </c>
      <c r="B27" s="55" t="s">
        <v>50</v>
      </c>
      <c r="C27" s="56" t="s">
        <v>106</v>
      </c>
      <c r="D27" s="55" t="s">
        <v>107</v>
      </c>
      <c r="E27" s="56" t="s">
        <v>108</v>
      </c>
      <c r="F27" s="122">
        <v>10</v>
      </c>
      <c r="G27" s="80">
        <v>260</v>
      </c>
      <c r="H27" s="85">
        <v>0.468275462962963</v>
      </c>
      <c r="I27" s="85">
        <v>0.8273148148148147</v>
      </c>
      <c r="J27" s="110">
        <f t="shared" si="0"/>
        <v>0.3590393518518517</v>
      </c>
      <c r="K27" s="106">
        <v>15</v>
      </c>
      <c r="L27" s="21">
        <v>24</v>
      </c>
      <c r="P27" s="6"/>
    </row>
    <row r="28" spans="1:16" s="1" customFormat="1" ht="18">
      <c r="A28" s="50" t="s">
        <v>81</v>
      </c>
      <c r="B28" s="59" t="s">
        <v>82</v>
      </c>
      <c r="C28" s="60" t="s">
        <v>83</v>
      </c>
      <c r="D28" s="59" t="s">
        <v>84</v>
      </c>
      <c r="E28" s="60" t="s">
        <v>85</v>
      </c>
      <c r="F28" s="125">
        <v>10</v>
      </c>
      <c r="G28" s="80">
        <v>264</v>
      </c>
      <c r="H28" s="85">
        <v>0.4671875</v>
      </c>
      <c r="I28" s="85">
        <v>0.8302546296296297</v>
      </c>
      <c r="J28" s="110">
        <f t="shared" si="0"/>
        <v>0.3630671296296297</v>
      </c>
      <c r="K28" s="106">
        <v>16</v>
      </c>
      <c r="L28" s="21">
        <v>21</v>
      </c>
      <c r="P28" s="6"/>
    </row>
    <row r="29" spans="1:16" s="1" customFormat="1" ht="18">
      <c r="A29" s="50" t="s">
        <v>91</v>
      </c>
      <c r="B29" s="55" t="s">
        <v>92</v>
      </c>
      <c r="C29" s="56" t="s">
        <v>93</v>
      </c>
      <c r="D29" s="55" t="s">
        <v>28</v>
      </c>
      <c r="E29" s="56" t="s">
        <v>94</v>
      </c>
      <c r="F29" s="122">
        <v>9</v>
      </c>
      <c r="G29" s="80">
        <v>155</v>
      </c>
      <c r="H29" s="85">
        <v>0.45921296296296293</v>
      </c>
      <c r="I29" s="85">
        <v>0.8609027777777777</v>
      </c>
      <c r="J29" s="110">
        <f t="shared" si="0"/>
        <v>0.40168981481481475</v>
      </c>
      <c r="K29" s="106">
        <v>17</v>
      </c>
      <c r="L29" s="21">
        <v>18</v>
      </c>
      <c r="P29" s="6"/>
    </row>
    <row r="30" spans="1:16" s="1" customFormat="1" ht="18">
      <c r="A30" s="61" t="s">
        <v>42</v>
      </c>
      <c r="B30" s="59" t="s">
        <v>43</v>
      </c>
      <c r="C30" s="60" t="s">
        <v>44</v>
      </c>
      <c r="D30" s="59" t="s">
        <v>45</v>
      </c>
      <c r="E30" s="60" t="s">
        <v>46</v>
      </c>
      <c r="F30" s="62">
        <v>8</v>
      </c>
      <c r="G30" s="81">
        <v>322</v>
      </c>
      <c r="H30" s="85">
        <v>0.4683564814814815</v>
      </c>
      <c r="I30" s="85">
        <v>0.827662037037037</v>
      </c>
      <c r="J30" s="110">
        <f t="shared" si="0"/>
        <v>0.3593055555555555</v>
      </c>
      <c r="K30" s="106">
        <v>18</v>
      </c>
      <c r="L30" s="32">
        <v>16</v>
      </c>
      <c r="P30" s="6"/>
    </row>
    <row r="31" spans="1:16" s="1" customFormat="1" ht="18">
      <c r="A31" s="50" t="s">
        <v>95</v>
      </c>
      <c r="B31" s="55" t="s">
        <v>96</v>
      </c>
      <c r="C31" s="56" t="s">
        <v>97</v>
      </c>
      <c r="D31" s="55" t="s">
        <v>98</v>
      </c>
      <c r="E31" s="56" t="s">
        <v>99</v>
      </c>
      <c r="F31" s="123">
        <v>5</v>
      </c>
      <c r="G31" s="81">
        <v>161</v>
      </c>
      <c r="H31" s="85">
        <v>0.46126157407407403</v>
      </c>
      <c r="I31" s="85">
        <v>0.7844675925925926</v>
      </c>
      <c r="J31" s="110">
        <f t="shared" si="0"/>
        <v>0.32320601851851855</v>
      </c>
      <c r="K31" s="106">
        <v>19</v>
      </c>
      <c r="L31" s="32">
        <v>14</v>
      </c>
      <c r="P31" s="6"/>
    </row>
    <row r="32" spans="1:16" s="1" customFormat="1" ht="18">
      <c r="A32" s="62" t="s">
        <v>109</v>
      </c>
      <c r="B32" s="63" t="s">
        <v>11</v>
      </c>
      <c r="C32" s="56" t="s">
        <v>110</v>
      </c>
      <c r="D32" s="63" t="s">
        <v>48</v>
      </c>
      <c r="E32" s="56" t="s">
        <v>111</v>
      </c>
      <c r="F32" s="123">
        <v>4</v>
      </c>
      <c r="G32" s="81">
        <v>138</v>
      </c>
      <c r="H32" s="85">
        <v>0.46318287037037037</v>
      </c>
      <c r="I32" s="85" t="s">
        <v>127</v>
      </c>
      <c r="J32" s="110" t="s">
        <v>127</v>
      </c>
      <c r="K32" s="106">
        <v>20</v>
      </c>
      <c r="L32" s="32">
        <v>12</v>
      </c>
      <c r="P32" s="6"/>
    </row>
    <row r="33" spans="1:16" s="1" customFormat="1" ht="18.75" thickBot="1">
      <c r="A33" s="64" t="s">
        <v>112</v>
      </c>
      <c r="B33" s="65" t="s">
        <v>113</v>
      </c>
      <c r="C33" s="66" t="s">
        <v>114</v>
      </c>
      <c r="D33" s="65" t="s">
        <v>115</v>
      </c>
      <c r="E33" s="66" t="s">
        <v>116</v>
      </c>
      <c r="F33" s="126" t="s">
        <v>126</v>
      </c>
      <c r="G33" s="82" t="s">
        <v>126</v>
      </c>
      <c r="H33" s="109">
        <v>0.4583333333333333</v>
      </c>
      <c r="I33" s="109" t="s">
        <v>127</v>
      </c>
      <c r="J33" s="111" t="s">
        <v>127</v>
      </c>
      <c r="K33" s="107">
        <v>20</v>
      </c>
      <c r="L33" s="22">
        <v>0</v>
      </c>
      <c r="P33" s="6"/>
    </row>
    <row r="34" spans="7:12" ht="15.75">
      <c r="G34" s="20"/>
      <c r="H34" s="20"/>
      <c r="I34" s="20"/>
      <c r="J34" s="20"/>
      <c r="L34" s="9"/>
    </row>
    <row r="35" spans="2:3" ht="15">
      <c r="B35" s="39" t="s">
        <v>14</v>
      </c>
      <c r="C35" s="39" t="s">
        <v>15</v>
      </c>
    </row>
  </sheetData>
  <sheetProtection/>
  <mergeCells count="9">
    <mergeCell ref="B11:C11"/>
    <mergeCell ref="A11:A12"/>
    <mergeCell ref="C7:L7"/>
    <mergeCell ref="C8:L8"/>
    <mergeCell ref="C9:L9"/>
    <mergeCell ref="D11:E11"/>
    <mergeCell ref="L11:L12"/>
    <mergeCell ref="K11:K12"/>
    <mergeCell ref="G11:J11"/>
  </mergeCells>
  <printOptions horizontalCentered="1"/>
  <pageMargins left="0" right="0" top="1" bottom="1" header="0.5" footer="0.5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75" zoomScaleNormal="75" zoomScalePageLayoutView="0" workbookViewId="0" topLeftCell="A1">
      <selection activeCell="D5" sqref="D5"/>
    </sheetView>
  </sheetViews>
  <sheetFormatPr defaultColWidth="9.140625" defaultRowHeight="12.75"/>
  <cols>
    <col min="1" max="1" width="11.00390625" style="0" bestFit="1" customWidth="1"/>
    <col min="2" max="2" width="23.140625" style="0" bestFit="1" customWidth="1"/>
    <col min="3" max="4" width="19.8515625" style="0" customWidth="1"/>
    <col min="5" max="5" width="23.140625" style="0" bestFit="1" customWidth="1"/>
    <col min="6" max="7" width="10.57421875" style="0" customWidth="1"/>
    <col min="8" max="8" width="11.00390625" style="0" customWidth="1"/>
    <col min="9" max="9" width="10.140625" style="0" customWidth="1"/>
    <col min="10" max="10" width="8.140625" style="0" bestFit="1" customWidth="1"/>
  </cols>
  <sheetData>
    <row r="1" spans="3:8" ht="18">
      <c r="C1" s="8" t="s">
        <v>0</v>
      </c>
      <c r="G1" s="7"/>
      <c r="H1" s="7"/>
    </row>
    <row r="4" spans="3:4" ht="12.75">
      <c r="C4" s="30"/>
      <c r="D4" s="31"/>
    </row>
    <row r="7" spans="1:10" ht="19.5" customHeight="1">
      <c r="A7" s="23"/>
      <c r="B7" s="23"/>
      <c r="C7" s="148" t="s">
        <v>19</v>
      </c>
      <c r="D7" s="148"/>
      <c r="E7" s="148"/>
      <c r="F7" s="148"/>
      <c r="G7" s="148"/>
      <c r="H7" s="148"/>
      <c r="I7" s="148"/>
      <c r="J7" s="148"/>
    </row>
    <row r="8" spans="1:11" s="3" customFormat="1" ht="19.5" customHeight="1">
      <c r="A8" s="24"/>
      <c r="B8" s="24"/>
      <c r="C8" s="167" t="s">
        <v>18</v>
      </c>
      <c r="D8" s="167"/>
      <c r="E8" s="167"/>
      <c r="F8" s="167"/>
      <c r="G8" s="167"/>
      <c r="H8" s="167"/>
      <c r="I8" s="167"/>
      <c r="J8" s="167"/>
      <c r="K8" s="4"/>
    </row>
    <row r="9" spans="1:11" s="3" customFormat="1" ht="18" customHeight="1">
      <c r="A9" s="25"/>
      <c r="B9" s="24"/>
      <c r="C9" s="150" t="s">
        <v>12</v>
      </c>
      <c r="D9" s="150"/>
      <c r="E9" s="150"/>
      <c r="F9" s="150"/>
      <c r="G9" s="150"/>
      <c r="H9" s="150"/>
      <c r="I9" s="150"/>
      <c r="J9" s="150"/>
      <c r="K9" s="5"/>
    </row>
    <row r="10" s="1" customFormat="1" ht="13.5" thickBot="1">
      <c r="I10" s="2"/>
    </row>
    <row r="11" spans="1:10" s="1" customFormat="1" ht="27.75" customHeight="1">
      <c r="A11" s="146" t="s">
        <v>10</v>
      </c>
      <c r="B11" s="154" t="s">
        <v>6</v>
      </c>
      <c r="C11" s="155"/>
      <c r="D11" s="154" t="s">
        <v>9</v>
      </c>
      <c r="E11" s="155"/>
      <c r="F11" s="162" t="s">
        <v>118</v>
      </c>
      <c r="G11" s="162" t="s">
        <v>119</v>
      </c>
      <c r="H11" s="162" t="s">
        <v>120</v>
      </c>
      <c r="I11" s="162" t="s">
        <v>5</v>
      </c>
      <c r="J11" s="164" t="s">
        <v>4</v>
      </c>
    </row>
    <row r="12" spans="1:10" s="6" customFormat="1" ht="18.75" thickBot="1">
      <c r="A12" s="147"/>
      <c r="B12" s="28" t="s">
        <v>7</v>
      </c>
      <c r="C12" s="27" t="s">
        <v>8</v>
      </c>
      <c r="D12" s="28" t="s">
        <v>7</v>
      </c>
      <c r="E12" s="27" t="s">
        <v>8</v>
      </c>
      <c r="F12" s="166"/>
      <c r="G12" s="163"/>
      <c r="H12" s="163"/>
      <c r="I12" s="163"/>
      <c r="J12" s="165"/>
    </row>
    <row r="13" spans="1:10" s="6" customFormat="1" ht="18">
      <c r="A13" s="72" t="s">
        <v>32</v>
      </c>
      <c r="B13" s="73" t="s">
        <v>33</v>
      </c>
      <c r="C13" s="74" t="s">
        <v>34</v>
      </c>
      <c r="D13" s="73" t="s">
        <v>35</v>
      </c>
      <c r="E13" s="74" t="s">
        <v>36</v>
      </c>
      <c r="F13" s="40">
        <f>VLOOKUP(A13,'SS-6'!A:K,11,FALSE)</f>
        <v>100</v>
      </c>
      <c r="G13" s="133">
        <f>VLOOKUP(A13,'SS-7'!A:J,10,FALSE)</f>
        <v>49</v>
      </c>
      <c r="H13" s="139">
        <f>VLOOKUP(A13,'SS-8'!A:L,12,FALSE)</f>
        <v>72</v>
      </c>
      <c r="I13" s="43">
        <f aca="true" t="shared" si="0" ref="I13:I31">SUM(F13:H13)</f>
        <v>221</v>
      </c>
      <c r="J13" s="10">
        <v>1</v>
      </c>
    </row>
    <row r="14" spans="1:10" s="6" customFormat="1" ht="18">
      <c r="A14" s="75" t="s">
        <v>23</v>
      </c>
      <c r="B14" s="76" t="s">
        <v>16</v>
      </c>
      <c r="C14" s="77" t="s">
        <v>24</v>
      </c>
      <c r="D14" s="76" t="s">
        <v>25</v>
      </c>
      <c r="E14" s="77" t="s">
        <v>26</v>
      </c>
      <c r="F14" s="41">
        <f>VLOOKUP(A14,'SS-6'!A:K,11,FALSE)</f>
        <v>24</v>
      </c>
      <c r="G14" s="134">
        <f>VLOOKUP(A14,'SS-7'!A:J,10,FALSE)</f>
        <v>100</v>
      </c>
      <c r="H14" s="140">
        <f>VLOOKUP(A14,'SS-8'!A:L,12,FALSE)</f>
        <v>89</v>
      </c>
      <c r="I14" s="44">
        <f t="shared" si="0"/>
        <v>213</v>
      </c>
      <c r="J14" s="11">
        <v>2</v>
      </c>
    </row>
    <row r="15" spans="1:10" s="6" customFormat="1" ht="18">
      <c r="A15" s="75" t="s">
        <v>62</v>
      </c>
      <c r="B15" s="78" t="s">
        <v>63</v>
      </c>
      <c r="C15" s="79" t="s">
        <v>64</v>
      </c>
      <c r="D15" s="78" t="s">
        <v>65</v>
      </c>
      <c r="E15" s="79" t="s">
        <v>66</v>
      </c>
      <c r="F15" s="41">
        <f>VLOOKUP(A15,'SS-6'!A:K,11,FALSE)</f>
        <v>18</v>
      </c>
      <c r="G15" s="134">
        <f>VLOOKUP(A15,'SS-7'!A:J,10,FALSE)</f>
        <v>60</v>
      </c>
      <c r="H15" s="140">
        <f>VLOOKUP(A15,'SS-8'!A:L,12,FALSE)</f>
        <v>100</v>
      </c>
      <c r="I15" s="44">
        <f t="shared" si="0"/>
        <v>178</v>
      </c>
      <c r="J15" s="11">
        <v>3</v>
      </c>
    </row>
    <row r="16" spans="1:10" s="6" customFormat="1" ht="18">
      <c r="A16" s="50" t="s">
        <v>57</v>
      </c>
      <c r="B16" s="55" t="s">
        <v>58</v>
      </c>
      <c r="C16" s="56" t="s">
        <v>59</v>
      </c>
      <c r="D16" s="55" t="s">
        <v>60</v>
      </c>
      <c r="E16" s="56" t="s">
        <v>61</v>
      </c>
      <c r="F16" s="42">
        <f>VLOOKUP(A16,'SS-6'!A:K,11,FALSE)</f>
        <v>89</v>
      </c>
      <c r="G16" s="135">
        <f>VLOOKUP(A16,'SS-7'!A:J,10,FALSE)</f>
        <v>37</v>
      </c>
      <c r="H16" s="137">
        <f>VLOOKUP(A16,'SS-8'!A:L,12,FALSE)</f>
        <v>30</v>
      </c>
      <c r="I16" s="45">
        <f t="shared" si="0"/>
        <v>156</v>
      </c>
      <c r="J16" s="12">
        <v>4</v>
      </c>
    </row>
    <row r="17" spans="1:10" s="6" customFormat="1" ht="18">
      <c r="A17" s="50" t="s">
        <v>72</v>
      </c>
      <c r="B17" s="55" t="s">
        <v>73</v>
      </c>
      <c r="C17" s="56" t="s">
        <v>74</v>
      </c>
      <c r="D17" s="55" t="s">
        <v>75</v>
      </c>
      <c r="E17" s="56" t="s">
        <v>76</v>
      </c>
      <c r="F17" s="42">
        <f>VLOOKUP(A17,'SS-6'!A:K,11,FALSE)</f>
        <v>80</v>
      </c>
      <c r="G17" s="135">
        <f>VLOOKUP(A17,'SS-7'!A:J,10,FALSE)</f>
        <v>21</v>
      </c>
      <c r="H17" s="137">
        <f>VLOOKUP(A17,'SS-8'!A:L,12,FALSE)</f>
        <v>49</v>
      </c>
      <c r="I17" s="45">
        <f t="shared" si="0"/>
        <v>150</v>
      </c>
      <c r="J17" s="12">
        <v>5</v>
      </c>
    </row>
    <row r="18" spans="1:10" s="6" customFormat="1" ht="18">
      <c r="A18" s="57" t="s">
        <v>37</v>
      </c>
      <c r="B18" s="51" t="s">
        <v>38</v>
      </c>
      <c r="C18" s="52" t="s">
        <v>39</v>
      </c>
      <c r="D18" s="51" t="s">
        <v>40</v>
      </c>
      <c r="E18" s="52" t="s">
        <v>41</v>
      </c>
      <c r="F18" s="42">
        <f>VLOOKUP(A18,'SS-6'!A:K,11,FALSE)</f>
        <v>37</v>
      </c>
      <c r="G18" s="135">
        <f>VLOOKUP(A18,'SS-7'!A:J,10,FALSE)</f>
        <v>45</v>
      </c>
      <c r="H18" s="137">
        <f>VLOOKUP(A18,'SS-8'!A:L,12,FALSE)</f>
        <v>66</v>
      </c>
      <c r="I18" s="45">
        <f t="shared" si="0"/>
        <v>148</v>
      </c>
      <c r="J18" s="12">
        <v>6</v>
      </c>
    </row>
    <row r="19" spans="1:10" s="6" customFormat="1" ht="18">
      <c r="A19" s="58" t="s">
        <v>100</v>
      </c>
      <c r="B19" s="53" t="s">
        <v>101</v>
      </c>
      <c r="C19" s="54" t="s">
        <v>102</v>
      </c>
      <c r="D19" s="53" t="s">
        <v>103</v>
      </c>
      <c r="E19" s="54" t="s">
        <v>104</v>
      </c>
      <c r="F19" s="42">
        <f>VLOOKUP(A19,'SS-6'!A:K,11,FALSE)</f>
        <v>66</v>
      </c>
      <c r="G19" s="135">
        <f>VLOOKUP(A19,'SS-7'!A:J,10,FALSE)</f>
        <v>37</v>
      </c>
      <c r="H19" s="137">
        <f>VLOOKUP(A19,'SS-8'!A:L,12,FALSE)</f>
        <v>45</v>
      </c>
      <c r="I19" s="45">
        <f t="shared" si="0"/>
        <v>148</v>
      </c>
      <c r="J19" s="12">
        <v>6</v>
      </c>
    </row>
    <row r="20" spans="1:10" s="6" customFormat="1" ht="18">
      <c r="A20" s="58" t="s">
        <v>42</v>
      </c>
      <c r="B20" s="53" t="s">
        <v>43</v>
      </c>
      <c r="C20" s="54" t="s">
        <v>44</v>
      </c>
      <c r="D20" s="53" t="s">
        <v>45</v>
      </c>
      <c r="E20" s="54" t="s">
        <v>46</v>
      </c>
      <c r="F20" s="42">
        <f>VLOOKUP(A20,'SS-6'!A:K,11,FALSE)</f>
        <v>41</v>
      </c>
      <c r="G20" s="135">
        <f>VLOOKUP(A20,'SS-7'!A:J,10,FALSE)</f>
        <v>89</v>
      </c>
      <c r="H20" s="137">
        <f>VLOOKUP(A20,'SS-8'!A:L,12,FALSE)</f>
        <v>16</v>
      </c>
      <c r="I20" s="45">
        <f t="shared" si="0"/>
        <v>146</v>
      </c>
      <c r="J20" s="12">
        <v>8</v>
      </c>
    </row>
    <row r="21" spans="1:10" s="6" customFormat="1" ht="18">
      <c r="A21" s="50" t="s">
        <v>20</v>
      </c>
      <c r="B21" s="55" t="s">
        <v>17</v>
      </c>
      <c r="C21" s="56" t="s">
        <v>21</v>
      </c>
      <c r="D21" s="55" t="s">
        <v>22</v>
      </c>
      <c r="E21" s="56" t="s">
        <v>21</v>
      </c>
      <c r="F21" s="42">
        <f>VLOOKUP(A21,'SS-6'!A:K,11,FALSE)</f>
        <v>60</v>
      </c>
      <c r="G21" s="135">
        <f>VLOOKUP(A21,'SS-7'!A:J,10,FALSE)</f>
        <v>30</v>
      </c>
      <c r="H21" s="137">
        <f>VLOOKUP(A21,'SS-8'!A:L,12,FALSE)</f>
        <v>37</v>
      </c>
      <c r="I21" s="45">
        <f t="shared" si="0"/>
        <v>127</v>
      </c>
      <c r="J21" s="12">
        <v>9</v>
      </c>
    </row>
    <row r="22" spans="1:10" s="6" customFormat="1" ht="18">
      <c r="A22" s="50" t="s">
        <v>77</v>
      </c>
      <c r="B22" s="55" t="s">
        <v>28</v>
      </c>
      <c r="C22" s="56" t="s">
        <v>78</v>
      </c>
      <c r="D22" s="55" t="s">
        <v>79</v>
      </c>
      <c r="E22" s="56" t="s">
        <v>80</v>
      </c>
      <c r="F22" s="42">
        <f>VLOOKUP(A22,'SS-6'!A:K,11,FALSE)</f>
        <v>0</v>
      </c>
      <c r="G22" s="135">
        <f>VLOOKUP(A22,'SS-7'!A:J,10,FALSE)</f>
        <v>80</v>
      </c>
      <c r="H22" s="137">
        <f>VLOOKUP(A22,'SS-8'!A:L,12,FALSE)</f>
        <v>41</v>
      </c>
      <c r="I22" s="45">
        <f t="shared" si="0"/>
        <v>121</v>
      </c>
      <c r="J22" s="12">
        <v>10</v>
      </c>
    </row>
    <row r="23" spans="1:10" s="6" customFormat="1" ht="18">
      <c r="A23" s="50" t="s">
        <v>67</v>
      </c>
      <c r="B23" s="59" t="s">
        <v>68</v>
      </c>
      <c r="C23" s="60" t="s">
        <v>69</v>
      </c>
      <c r="D23" s="59" t="s">
        <v>70</v>
      </c>
      <c r="E23" s="60" t="s">
        <v>71</v>
      </c>
      <c r="F23" s="42">
        <f>VLOOKUP(A23,'SS-6'!A:K,11,FALSE)</f>
        <v>21</v>
      </c>
      <c r="G23" s="135">
        <f>VLOOKUP(A23,'SS-7'!A:J,10,FALSE)</f>
        <v>18</v>
      </c>
      <c r="H23" s="137">
        <f>VLOOKUP(A23,'SS-8'!A:L,12,FALSE)</f>
        <v>80</v>
      </c>
      <c r="I23" s="45">
        <f t="shared" si="0"/>
        <v>119</v>
      </c>
      <c r="J23" s="12">
        <v>11</v>
      </c>
    </row>
    <row r="24" spans="1:10" s="6" customFormat="1" ht="18">
      <c r="A24" s="50" t="s">
        <v>95</v>
      </c>
      <c r="B24" s="55" t="s">
        <v>96</v>
      </c>
      <c r="C24" s="56" t="s">
        <v>97</v>
      </c>
      <c r="D24" s="55" t="s">
        <v>98</v>
      </c>
      <c r="E24" s="56" t="s">
        <v>99</v>
      </c>
      <c r="F24" s="42">
        <f>VLOOKUP(A24,'SS-6'!A:K,11,FALSE)</f>
        <v>45</v>
      </c>
      <c r="G24" s="135">
        <f>VLOOKUP(A24,'SS-7'!A:J,10,FALSE)</f>
        <v>54</v>
      </c>
      <c r="H24" s="137">
        <f>VLOOKUP(A24,'SS-8'!A:L,12,FALSE)</f>
        <v>14</v>
      </c>
      <c r="I24" s="45">
        <f t="shared" si="0"/>
        <v>113</v>
      </c>
      <c r="J24" s="12">
        <v>12</v>
      </c>
    </row>
    <row r="25" spans="1:10" s="1" customFormat="1" ht="18">
      <c r="A25" s="58" t="s">
        <v>86</v>
      </c>
      <c r="B25" s="53" t="s">
        <v>87</v>
      </c>
      <c r="C25" s="54" t="s">
        <v>88</v>
      </c>
      <c r="D25" s="53" t="s">
        <v>89</v>
      </c>
      <c r="E25" s="54" t="s">
        <v>90</v>
      </c>
      <c r="F25" s="42">
        <f>VLOOKUP(A25,'SS-6'!A:K,11,FALSE)</f>
        <v>49</v>
      </c>
      <c r="G25" s="135">
        <f>VLOOKUP(A25,'SS-7'!A:J,10,FALSE)</f>
        <v>18</v>
      </c>
      <c r="H25" s="137">
        <f>VLOOKUP(A25,'SS-8'!A:L,12,FALSE)</f>
        <v>27</v>
      </c>
      <c r="I25" s="45">
        <f t="shared" si="0"/>
        <v>94</v>
      </c>
      <c r="J25" s="12">
        <v>13</v>
      </c>
    </row>
    <row r="26" spans="1:10" s="1" customFormat="1" ht="18">
      <c r="A26" s="50" t="s">
        <v>47</v>
      </c>
      <c r="B26" s="55" t="s">
        <v>48</v>
      </c>
      <c r="C26" s="56" t="s">
        <v>49</v>
      </c>
      <c r="D26" s="55" t="s">
        <v>50</v>
      </c>
      <c r="E26" s="56" t="s">
        <v>51</v>
      </c>
      <c r="F26" s="42">
        <f>VLOOKUP(A26,'SS-6'!A:K,11,FALSE)</f>
        <v>30</v>
      </c>
      <c r="G26" s="135">
        <f>VLOOKUP(A26,'SS-7'!A:J,10,FALSE)</f>
        <v>10</v>
      </c>
      <c r="H26" s="137">
        <f>VLOOKUP(A26,'SS-8'!A:L,12,FALSE)</f>
        <v>54</v>
      </c>
      <c r="I26" s="45">
        <f t="shared" si="0"/>
        <v>94</v>
      </c>
      <c r="J26" s="12">
        <v>14</v>
      </c>
    </row>
    <row r="27" spans="1:10" s="1" customFormat="1" ht="18">
      <c r="A27" s="50" t="s">
        <v>81</v>
      </c>
      <c r="B27" s="55" t="s">
        <v>82</v>
      </c>
      <c r="C27" s="56" t="s">
        <v>83</v>
      </c>
      <c r="D27" s="55" t="s">
        <v>84</v>
      </c>
      <c r="E27" s="56" t="s">
        <v>85</v>
      </c>
      <c r="F27" s="42">
        <f>VLOOKUP(A27,'SS-6'!A:K,11,FALSE)</f>
        <v>27</v>
      </c>
      <c r="G27" s="135">
        <f>VLOOKUP(A27,'SS-7'!A:J,10,FALSE)</f>
        <v>45</v>
      </c>
      <c r="H27" s="137">
        <f>VLOOKUP(A27,'SS-8'!A:L,12,FALSE)</f>
        <v>21</v>
      </c>
      <c r="I27" s="45">
        <f t="shared" si="0"/>
        <v>93</v>
      </c>
      <c r="J27" s="12">
        <v>14</v>
      </c>
    </row>
    <row r="28" spans="1:10" s="1" customFormat="1" ht="18">
      <c r="A28" s="50" t="s">
        <v>52</v>
      </c>
      <c r="B28" s="59" t="s">
        <v>53</v>
      </c>
      <c r="C28" s="60" t="s">
        <v>54</v>
      </c>
      <c r="D28" s="59" t="s">
        <v>55</v>
      </c>
      <c r="E28" s="60" t="s">
        <v>56</v>
      </c>
      <c r="F28" s="42">
        <f>VLOOKUP(A28,'SS-6'!A:K,11,FALSE)</f>
        <v>0</v>
      </c>
      <c r="G28" s="135">
        <f>VLOOKUP(A28,'SS-7'!A:J,10,FALSE)</f>
        <v>27</v>
      </c>
      <c r="H28" s="137">
        <f>VLOOKUP(A28,'SS-8'!A:L,12,FALSE)</f>
        <v>60</v>
      </c>
      <c r="I28" s="45">
        <f t="shared" si="0"/>
        <v>87</v>
      </c>
      <c r="J28" s="12">
        <v>16</v>
      </c>
    </row>
    <row r="29" spans="1:10" s="1" customFormat="1" ht="18">
      <c r="A29" s="62" t="s">
        <v>112</v>
      </c>
      <c r="B29" s="55" t="s">
        <v>113</v>
      </c>
      <c r="C29" s="56" t="s">
        <v>114</v>
      </c>
      <c r="D29" s="55" t="s">
        <v>115</v>
      </c>
      <c r="E29" s="56" t="s">
        <v>116</v>
      </c>
      <c r="F29" s="42">
        <f>VLOOKUP(A29,'SS-6'!A:K,11,FALSE)</f>
        <v>16</v>
      </c>
      <c r="G29" s="135">
        <f>VLOOKUP(A29,'SS-7'!A:J,10,FALSE)</f>
        <v>66</v>
      </c>
      <c r="H29" s="137">
        <f>VLOOKUP(A29,'SS-8'!A:L,12,FALSE)</f>
        <v>0</v>
      </c>
      <c r="I29" s="45">
        <f t="shared" si="0"/>
        <v>82</v>
      </c>
      <c r="J29" s="12">
        <v>17</v>
      </c>
    </row>
    <row r="30" spans="1:10" s="1" customFormat="1" ht="18">
      <c r="A30" s="61" t="s">
        <v>105</v>
      </c>
      <c r="B30" s="59" t="s">
        <v>50</v>
      </c>
      <c r="C30" s="60" t="s">
        <v>106</v>
      </c>
      <c r="D30" s="59" t="s">
        <v>107</v>
      </c>
      <c r="E30" s="60" t="s">
        <v>108</v>
      </c>
      <c r="F30" s="42">
        <f>VLOOKUP(A30,'SS-6'!A:K,11,FALSE)</f>
        <v>33</v>
      </c>
      <c r="G30" s="135">
        <f>VLOOKUP(A30,'SS-7'!A:J,10,FALSE)</f>
        <v>12</v>
      </c>
      <c r="H30" s="137">
        <f>VLOOKUP(A30,'SS-8'!A:L,12,FALSE)</f>
        <v>24</v>
      </c>
      <c r="I30" s="45">
        <f t="shared" si="0"/>
        <v>69</v>
      </c>
      <c r="J30" s="12">
        <v>18</v>
      </c>
    </row>
    <row r="31" spans="1:10" s="1" customFormat="1" ht="18">
      <c r="A31" s="62" t="s">
        <v>109</v>
      </c>
      <c r="B31" s="55" t="s">
        <v>11</v>
      </c>
      <c r="C31" s="56" t="s">
        <v>110</v>
      </c>
      <c r="D31" s="55" t="s">
        <v>48</v>
      </c>
      <c r="E31" s="56" t="s">
        <v>111</v>
      </c>
      <c r="F31" s="42">
        <f>VLOOKUP(A31,'SS-6'!A:K,11,FALSE)</f>
        <v>0</v>
      </c>
      <c r="G31" s="135">
        <f>VLOOKUP(A31,'SS-7'!A:J,10,FALSE)</f>
        <v>14</v>
      </c>
      <c r="H31" s="137">
        <f>VLOOKUP(A31,'SS-8'!A:L,12,FALSE)</f>
        <v>12</v>
      </c>
      <c r="I31" s="45">
        <f t="shared" si="0"/>
        <v>26</v>
      </c>
      <c r="J31" s="12">
        <v>19</v>
      </c>
    </row>
    <row r="32" spans="1:10" s="1" customFormat="1" ht="18">
      <c r="A32" s="50" t="s">
        <v>27</v>
      </c>
      <c r="B32" s="63" t="s">
        <v>28</v>
      </c>
      <c r="C32" s="56" t="s">
        <v>29</v>
      </c>
      <c r="D32" s="63" t="s">
        <v>30</v>
      </c>
      <c r="E32" s="56" t="s">
        <v>31</v>
      </c>
      <c r="F32" s="42">
        <f>VLOOKUP(A32,'SS-6'!A:K,11,FALSE)</f>
        <v>72</v>
      </c>
      <c r="G32" s="135">
        <f>VLOOKUP(A32,'SS-7'!A:J,10,FALSE)</f>
        <v>27</v>
      </c>
      <c r="H32" s="137">
        <f>VLOOKUP(A32,'SS-8'!A:L,12,FALSE)</f>
        <v>33</v>
      </c>
      <c r="I32" s="45" t="s">
        <v>128</v>
      </c>
      <c r="J32" s="12">
        <v>20</v>
      </c>
    </row>
    <row r="33" spans="1:10" s="1" customFormat="1" ht="18.75" thickBot="1">
      <c r="A33" s="68" t="s">
        <v>91</v>
      </c>
      <c r="B33" s="65" t="s">
        <v>92</v>
      </c>
      <c r="C33" s="66" t="s">
        <v>93</v>
      </c>
      <c r="D33" s="65" t="s">
        <v>28</v>
      </c>
      <c r="E33" s="66" t="s">
        <v>94</v>
      </c>
      <c r="F33" s="46">
        <f>VLOOKUP(A33,'SS-6'!A:K,11,FALSE)</f>
        <v>54</v>
      </c>
      <c r="G33" s="136">
        <f>VLOOKUP(A33,'SS-7'!A:J,10,FALSE)</f>
        <v>80</v>
      </c>
      <c r="H33" s="138">
        <f>VLOOKUP(A33,'SS-8'!A:L,12,FALSE)</f>
        <v>18</v>
      </c>
      <c r="I33" s="141" t="s">
        <v>128</v>
      </c>
      <c r="J33" s="15">
        <v>20</v>
      </c>
    </row>
    <row r="35" spans="2:3" ht="15">
      <c r="B35" s="39" t="s">
        <v>14</v>
      </c>
      <c r="C35" s="39" t="s">
        <v>15</v>
      </c>
    </row>
  </sheetData>
  <sheetProtection/>
  <mergeCells count="11">
    <mergeCell ref="C7:J7"/>
    <mergeCell ref="C8:J8"/>
    <mergeCell ref="C9:J9"/>
    <mergeCell ref="B11:C11"/>
    <mergeCell ref="D11:E11"/>
    <mergeCell ref="I11:I12"/>
    <mergeCell ref="J11:J12"/>
    <mergeCell ref="A11:A12"/>
    <mergeCell ref="F11:F12"/>
    <mergeCell ref="G11:G12"/>
    <mergeCell ref="H11:H12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Grafika 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777</cp:lastModifiedBy>
  <cp:lastPrinted>2009-04-25T23:44:28Z</cp:lastPrinted>
  <dcterms:created xsi:type="dcterms:W3CDTF">2003-08-12T08:04:35Z</dcterms:created>
  <dcterms:modified xsi:type="dcterms:W3CDTF">2009-04-27T18:14:39Z</dcterms:modified>
  <cp:category/>
  <cp:version/>
  <cp:contentType/>
  <cp:contentStatus/>
</cp:coreProperties>
</file>